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45" tabRatio="905"/>
  </bookViews>
  <sheets>
    <sheet name="Прайс двери" sheetId="17" r:id="rId1"/>
    <sheet name="Накладки" sheetId="13" r:id="rId2"/>
    <sheet name="Прайс на ковку" sheetId="10" r:id="rId3"/>
    <sheet name="складская програма пленок" sheetId="2" r:id="rId4"/>
    <sheet name="заказные пленки АРТЕЛЬ" sheetId="18" r:id="rId5"/>
    <sheet name="заказные пленки Весь Декор" sheetId="19" r:id="rId6"/>
    <sheet name="сетка нест. одностворки" sheetId="4" r:id="rId7"/>
    <sheet name="сетка нест. двухстворки" sheetId="5" r:id="rId8"/>
  </sheets>
  <externalReferences>
    <externalReference r:id="rId9"/>
  </externalReferences>
  <definedNames>
    <definedName name="_xlnm.Print_Area" localSheetId="1">Накладки!#REF!</definedName>
    <definedName name="_xlnm.Print_Area" localSheetId="0">'Прайс двери'!$A$2:$N$439</definedName>
    <definedName name="_xlnm.Print_Area" localSheetId="7">'сетка нест. двухстворки'!$A$1:$AA$39</definedName>
    <definedName name="_xlnm.Print_Area" localSheetId="6">'сетка нест. одностворки'!$B$1:$AA$41</definedName>
    <definedName name="_xlnm.Print_Area" localSheetId="3">'складская програма пленок'!$B$1:$F$38</definedName>
  </definedNames>
  <calcPr calcId="162913"/>
</workbook>
</file>

<file path=xl/calcChain.xml><?xml version="1.0" encoding="utf-8"?>
<calcChain xmlns="http://schemas.openxmlformats.org/spreadsheetml/2006/main">
  <c r="H9" i="13" l="1"/>
  <c r="H7" i="13"/>
  <c r="H5" i="13"/>
  <c r="E9" i="13"/>
  <c r="E7" i="13"/>
  <c r="E5" i="13"/>
  <c r="G435" i="17" l="1"/>
  <c r="G434" i="17"/>
  <c r="G433" i="17"/>
  <c r="G432" i="17"/>
  <c r="G431" i="17"/>
  <c r="G430" i="17"/>
  <c r="G429" i="17"/>
  <c r="G428" i="17"/>
  <c r="G427" i="17"/>
  <c r="G426" i="17"/>
  <c r="I344" i="17"/>
  <c r="I342" i="17"/>
  <c r="I339" i="17"/>
  <c r="I337" i="17"/>
  <c r="I334" i="17"/>
  <c r="I332" i="17"/>
  <c r="I329" i="17"/>
  <c r="I327" i="17"/>
  <c r="I324" i="17"/>
  <c r="I322" i="17"/>
  <c r="I319" i="17"/>
  <c r="I317" i="17"/>
  <c r="I314" i="17"/>
  <c r="I312" i="17"/>
  <c r="R4" i="17"/>
  <c r="J9" i="13" l="1"/>
  <c r="F9" i="13"/>
  <c r="J7" i="13"/>
  <c r="F7" i="13"/>
  <c r="J5" i="13"/>
  <c r="F5" i="13"/>
  <c r="R2" i="17"/>
  <c r="C22" i="4"/>
  <c r="AE6" i="5"/>
  <c r="AF8" i="4"/>
  <c r="AE8" i="4"/>
  <c r="AD8" i="4"/>
  <c r="AE7" i="4"/>
  <c r="AD7" i="4"/>
  <c r="C26" i="4"/>
  <c r="J19" i="10"/>
  <c r="J5" i="10"/>
  <c r="J3" i="10"/>
  <c r="J14" i="10"/>
  <c r="J23" i="10"/>
  <c r="J15" i="10"/>
  <c r="J22" i="10"/>
  <c r="J20" i="10"/>
  <c r="J13" i="10"/>
  <c r="J4" i="10"/>
  <c r="J21" i="10"/>
  <c r="J17" i="10"/>
  <c r="J16" i="10"/>
  <c r="C14" i="4"/>
  <c r="D14" i="4"/>
  <c r="E14" i="4"/>
  <c r="F14" i="4"/>
  <c r="G14" i="4"/>
  <c r="D26" i="4"/>
  <c r="E26" i="4"/>
  <c r="F26" i="4"/>
  <c r="G26" i="4"/>
  <c r="R14" i="4"/>
  <c r="S14" i="4"/>
  <c r="T14" i="4"/>
  <c r="U14" i="4"/>
  <c r="V14" i="4"/>
  <c r="R22" i="4"/>
  <c r="S22" i="4"/>
  <c r="T22" i="4"/>
  <c r="U22" i="4"/>
  <c r="V22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W22" i="4"/>
  <c r="X22" i="4"/>
  <c r="Y22" i="4"/>
  <c r="Z22" i="4"/>
  <c r="AA22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H22" i="4"/>
  <c r="I22" i="4"/>
  <c r="J22" i="4"/>
  <c r="K22" i="4"/>
  <c r="L22" i="4"/>
  <c r="H14" i="4"/>
  <c r="I14" i="4"/>
  <c r="J14" i="4"/>
  <c r="K14" i="4"/>
  <c r="L14" i="4"/>
  <c r="M14" i="4"/>
  <c r="N14" i="4"/>
  <c r="O14" i="4"/>
  <c r="P14" i="4"/>
  <c r="Q14" i="4"/>
  <c r="M22" i="4"/>
  <c r="N22" i="4"/>
  <c r="O22" i="4"/>
  <c r="P22" i="4"/>
  <c r="Q22" i="4"/>
  <c r="C29" i="4"/>
  <c r="D29" i="4"/>
  <c r="E29" i="4"/>
  <c r="F29" i="4"/>
  <c r="G29" i="4"/>
  <c r="D22" i="4"/>
  <c r="E22" i="4"/>
  <c r="F22" i="4"/>
  <c r="G22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G309" i="17" l="1"/>
  <c r="G303" i="17"/>
  <c r="G298" i="17"/>
  <c r="G292" i="17"/>
  <c r="G287" i="17"/>
  <c r="G283" i="17"/>
  <c r="G279" i="17"/>
  <c r="G274" i="17"/>
  <c r="G270" i="17"/>
  <c r="G266" i="17"/>
  <c r="G261" i="17"/>
  <c r="G257" i="17"/>
  <c r="G253" i="17"/>
  <c r="G248" i="17"/>
  <c r="G244" i="17"/>
  <c r="G240" i="17"/>
  <c r="G235" i="17"/>
  <c r="G229" i="17"/>
  <c r="G224" i="17"/>
  <c r="G220" i="17"/>
  <c r="G216" i="17"/>
  <c r="G211" i="17"/>
  <c r="G207" i="17"/>
  <c r="G203" i="17"/>
  <c r="G198" i="17"/>
  <c r="G194" i="17"/>
  <c r="G190" i="17"/>
  <c r="G185" i="17"/>
  <c r="G181" i="17"/>
  <c r="G177" i="17"/>
  <c r="G172" i="17"/>
  <c r="G168" i="17"/>
  <c r="G164" i="17"/>
  <c r="G159" i="17"/>
  <c r="G155" i="17"/>
  <c r="G151" i="17"/>
  <c r="G146" i="17"/>
  <c r="G142" i="17"/>
  <c r="G138" i="17"/>
  <c r="G133" i="17"/>
  <c r="G129" i="17"/>
  <c r="G124" i="17"/>
  <c r="G120" i="17"/>
  <c r="G116" i="17"/>
  <c r="G111" i="17"/>
  <c r="G107" i="17"/>
  <c r="G100" i="17"/>
  <c r="G94" i="17"/>
  <c r="G87" i="17"/>
  <c r="G81" i="17"/>
  <c r="G50" i="17"/>
  <c r="G46" i="17"/>
  <c r="G41" i="17"/>
  <c r="G37" i="17"/>
  <c r="G32" i="17"/>
  <c r="G28" i="17"/>
  <c r="G23" i="17"/>
  <c r="G19" i="17"/>
  <c r="G14" i="17"/>
  <c r="G307" i="17"/>
  <c r="G301" i="17"/>
  <c r="G296" i="17"/>
  <c r="G290" i="17"/>
  <c r="G285" i="17"/>
  <c r="G281" i="17"/>
  <c r="G277" i="17"/>
  <c r="G272" i="17"/>
  <c r="G268" i="17"/>
  <c r="G264" i="17"/>
  <c r="G259" i="17"/>
  <c r="G255" i="17"/>
  <c r="G251" i="17"/>
  <c r="G246" i="17"/>
  <c r="G242" i="17"/>
  <c r="G238" i="17"/>
  <c r="G233" i="17"/>
  <c r="G227" i="17"/>
  <c r="G222" i="17"/>
  <c r="G218" i="17"/>
  <c r="G214" i="17"/>
  <c r="G209" i="17"/>
  <c r="G205" i="17"/>
  <c r="G201" i="17"/>
  <c r="G196" i="17"/>
  <c r="G192" i="17"/>
  <c r="G183" i="17"/>
  <c r="G175" i="17"/>
  <c r="G166" i="17"/>
  <c r="G157" i="17"/>
  <c r="G149" i="17"/>
  <c r="G140" i="17"/>
  <c r="G131" i="17"/>
  <c r="G122" i="17"/>
  <c r="G114" i="17"/>
  <c r="G105" i="17"/>
  <c r="G92" i="17"/>
  <c r="G79" i="17"/>
  <c r="G44" i="17"/>
  <c r="G35" i="17"/>
  <c r="G26" i="17"/>
  <c r="G17" i="17"/>
  <c r="G188" i="17"/>
  <c r="G179" i="17"/>
  <c r="G170" i="17"/>
  <c r="G162" i="17"/>
  <c r="G153" i="17"/>
  <c r="G144" i="17"/>
  <c r="G136" i="17"/>
  <c r="G127" i="17"/>
  <c r="G118" i="17"/>
  <c r="G109" i="17"/>
  <c r="G98" i="17"/>
  <c r="G85" i="17"/>
  <c r="G48" i="17"/>
  <c r="G39" i="17"/>
  <c r="G30" i="17"/>
  <c r="G21" i="17"/>
  <c r="G12" i="17"/>
  <c r="C7" i="4" l="1"/>
  <c r="D7" i="4" s="1"/>
  <c r="E7" i="4" s="1"/>
  <c r="F7" i="4" s="1"/>
  <c r="G7" i="4" s="1"/>
  <c r="W7" i="4"/>
  <c r="X7" i="4" s="1"/>
  <c r="Y7" i="4" s="1"/>
  <c r="Z7" i="4" s="1"/>
  <c r="AA7" i="4" s="1"/>
  <c r="M7" i="4"/>
  <c r="N7" i="4" s="1"/>
  <c r="O7" i="4" s="1"/>
  <c r="P7" i="4" s="1"/>
  <c r="Q7" i="4" s="1"/>
  <c r="H7" i="4"/>
  <c r="I7" i="4" s="1"/>
  <c r="J7" i="4" s="1"/>
  <c r="K7" i="4" s="1"/>
  <c r="L7" i="4" s="1"/>
  <c r="R7" i="4"/>
  <c r="S7" i="4" s="1"/>
  <c r="T7" i="4" s="1"/>
  <c r="U7" i="4" s="1"/>
  <c r="V7" i="4" s="1"/>
  <c r="W9" i="5"/>
  <c r="X9" i="5" s="1"/>
  <c r="Y9" i="5" s="1"/>
  <c r="Z9" i="5" s="1"/>
  <c r="AA9" i="5" s="1"/>
  <c r="C9" i="5"/>
  <c r="D9" i="5" s="1"/>
  <c r="E9" i="5" s="1"/>
  <c r="F9" i="5" s="1"/>
  <c r="G9" i="5" s="1"/>
  <c r="H9" i="5"/>
  <c r="I9" i="5" s="1"/>
  <c r="J9" i="5" s="1"/>
  <c r="K9" i="5" s="1"/>
  <c r="L9" i="5" s="1"/>
  <c r="M9" i="5"/>
  <c r="N9" i="5" s="1"/>
  <c r="O9" i="5" s="1"/>
  <c r="P9" i="5" s="1"/>
  <c r="Q9" i="5" s="1"/>
  <c r="R9" i="5"/>
  <c r="S9" i="5" s="1"/>
  <c r="T9" i="5" s="1"/>
  <c r="U9" i="5" s="1"/>
  <c r="V9" i="5" s="1"/>
  <c r="W11" i="4"/>
  <c r="X11" i="4" s="1"/>
  <c r="Y11" i="4" s="1"/>
  <c r="Z11" i="4" s="1"/>
  <c r="AA11" i="4" s="1"/>
  <c r="M11" i="4"/>
  <c r="N11" i="4" s="1"/>
  <c r="O11" i="4" s="1"/>
  <c r="P11" i="4" s="1"/>
  <c r="Q11" i="4" s="1"/>
  <c r="H11" i="4"/>
  <c r="I11" i="4" s="1"/>
  <c r="J11" i="4" s="1"/>
  <c r="K11" i="4" s="1"/>
  <c r="L11" i="4" s="1"/>
  <c r="C11" i="4"/>
  <c r="D11" i="4" s="1"/>
  <c r="E11" i="4" s="1"/>
  <c r="F11" i="4" s="1"/>
  <c r="G11" i="4" s="1"/>
  <c r="R11" i="4"/>
  <c r="S11" i="4" s="1"/>
  <c r="T11" i="4" s="1"/>
  <c r="U11" i="4" s="1"/>
  <c r="V11" i="4" s="1"/>
  <c r="R8" i="4"/>
  <c r="S8" i="4" s="1"/>
  <c r="T8" i="4" s="1"/>
  <c r="U8" i="4" s="1"/>
  <c r="V8" i="4" s="1"/>
  <c r="H8" i="4"/>
  <c r="I8" i="4" s="1"/>
  <c r="J8" i="4" s="1"/>
  <c r="K8" i="4" s="1"/>
  <c r="L8" i="4" s="1"/>
  <c r="W8" i="4"/>
  <c r="X8" i="4" s="1"/>
  <c r="Y8" i="4" s="1"/>
  <c r="Z8" i="4" s="1"/>
  <c r="AA8" i="4" s="1"/>
  <c r="M8" i="4"/>
  <c r="N8" i="4" s="1"/>
  <c r="O8" i="4" s="1"/>
  <c r="P8" i="4" s="1"/>
  <c r="Q8" i="4" s="1"/>
  <c r="C8" i="4"/>
  <c r="D8" i="4" s="1"/>
  <c r="E8" i="4" s="1"/>
  <c r="F8" i="4" s="1"/>
  <c r="G8" i="4" s="1"/>
  <c r="M10" i="5"/>
  <c r="N10" i="5" s="1"/>
  <c r="O10" i="5" s="1"/>
  <c r="P10" i="5" s="1"/>
  <c r="Q10" i="5" s="1"/>
  <c r="R10" i="5"/>
  <c r="S10" i="5" s="1"/>
  <c r="T10" i="5" s="1"/>
  <c r="U10" i="5" s="1"/>
  <c r="V10" i="5" s="1"/>
  <c r="H10" i="5"/>
  <c r="I10" i="5" s="1"/>
  <c r="J10" i="5" s="1"/>
  <c r="K10" i="5" s="1"/>
  <c r="L10" i="5" s="1"/>
  <c r="C10" i="5"/>
  <c r="D10" i="5" s="1"/>
  <c r="E10" i="5" s="1"/>
  <c r="F10" i="5" s="1"/>
  <c r="G10" i="5" s="1"/>
  <c r="W10" i="5"/>
  <c r="X10" i="5" s="1"/>
  <c r="Y10" i="5" s="1"/>
  <c r="Z10" i="5" s="1"/>
  <c r="AA10" i="5" s="1"/>
  <c r="W13" i="5"/>
  <c r="X13" i="5" s="1"/>
  <c r="Y13" i="5" s="1"/>
  <c r="Z13" i="5" s="1"/>
  <c r="AA13" i="5" s="1"/>
  <c r="H13" i="5"/>
  <c r="I13" i="5" s="1"/>
  <c r="J13" i="5" s="1"/>
  <c r="K13" i="5" s="1"/>
  <c r="L13" i="5" s="1"/>
  <c r="M13" i="5"/>
  <c r="N13" i="5" s="1"/>
  <c r="O13" i="5" s="1"/>
  <c r="P13" i="5" s="1"/>
  <c r="Q13" i="5" s="1"/>
  <c r="C13" i="5"/>
  <c r="D13" i="5" s="1"/>
  <c r="E13" i="5" s="1"/>
  <c r="F13" i="5" s="1"/>
  <c r="G13" i="5" s="1"/>
  <c r="R13" i="5"/>
  <c r="S13" i="5" s="1"/>
  <c r="T13" i="5" s="1"/>
  <c r="U13" i="5" s="1"/>
  <c r="V13" i="5" s="1"/>
  <c r="M13" i="4"/>
  <c r="N13" i="4" s="1"/>
  <c r="O13" i="4" s="1"/>
  <c r="P13" i="4" s="1"/>
  <c r="Q13" i="4" s="1"/>
  <c r="C13" i="4"/>
  <c r="D13" i="4" s="1"/>
  <c r="E13" i="4" s="1"/>
  <c r="F13" i="4" s="1"/>
  <c r="G13" i="4" s="1"/>
  <c r="R13" i="4"/>
  <c r="S13" i="4" s="1"/>
  <c r="T13" i="4" s="1"/>
  <c r="U13" i="4" s="1"/>
  <c r="V13" i="4" s="1"/>
  <c r="W13" i="4"/>
  <c r="X13" i="4" s="1"/>
  <c r="Y13" i="4" s="1"/>
  <c r="Z13" i="4" s="1"/>
  <c r="AA13" i="4" s="1"/>
  <c r="H13" i="4"/>
  <c r="I13" i="4" s="1"/>
  <c r="J13" i="4" s="1"/>
  <c r="K13" i="4" s="1"/>
  <c r="L13" i="4" s="1"/>
  <c r="M15" i="4"/>
  <c r="N15" i="4" s="1"/>
  <c r="O15" i="4" s="1"/>
  <c r="P15" i="4" s="1"/>
  <c r="Q15" i="4" s="1"/>
  <c r="H15" i="4"/>
  <c r="I15" i="4" s="1"/>
  <c r="J15" i="4" s="1"/>
  <c r="K15" i="4" s="1"/>
  <c r="L15" i="4" s="1"/>
  <c r="C15" i="4"/>
  <c r="W15" i="4"/>
  <c r="X15" i="4" s="1"/>
  <c r="Y15" i="4" s="1"/>
  <c r="Z15" i="4" s="1"/>
  <c r="AA15" i="4" s="1"/>
  <c r="R15" i="4"/>
  <c r="S15" i="4" s="1"/>
  <c r="T15" i="4" s="1"/>
  <c r="U15" i="4" s="1"/>
  <c r="V15" i="4" s="1"/>
  <c r="C16" i="5"/>
  <c r="H16" i="5"/>
  <c r="I16" i="5" s="1"/>
  <c r="J16" i="5" s="1"/>
  <c r="K16" i="5" s="1"/>
  <c r="L16" i="5" s="1"/>
  <c r="R16" i="5"/>
  <c r="S16" i="5" s="1"/>
  <c r="T16" i="5" s="1"/>
  <c r="U16" i="5" s="1"/>
  <c r="V16" i="5" s="1"/>
  <c r="M16" i="5"/>
  <c r="N16" i="5" s="1"/>
  <c r="O16" i="5" s="1"/>
  <c r="P16" i="5" s="1"/>
  <c r="Q16" i="5" s="1"/>
  <c r="W16" i="5"/>
  <c r="X16" i="5" s="1"/>
  <c r="Y16" i="5" s="1"/>
  <c r="Z16" i="5" s="1"/>
  <c r="AA16" i="5" s="1"/>
  <c r="C17" i="4"/>
  <c r="D17" i="4" s="1"/>
  <c r="E17" i="4" s="1"/>
  <c r="F17" i="4" s="1"/>
  <c r="G17" i="4" s="1"/>
  <c r="W17" i="4"/>
  <c r="X17" i="4" s="1"/>
  <c r="Y17" i="4" s="1"/>
  <c r="Z17" i="4" s="1"/>
  <c r="AA17" i="4" s="1"/>
  <c r="R17" i="4"/>
  <c r="S17" i="4" s="1"/>
  <c r="T17" i="4" s="1"/>
  <c r="U17" i="4" s="1"/>
  <c r="V17" i="4" s="1"/>
  <c r="H17" i="4"/>
  <c r="I17" i="4" s="1"/>
  <c r="J17" i="4" s="1"/>
  <c r="K17" i="4" s="1"/>
  <c r="L17" i="4" s="1"/>
  <c r="M17" i="4"/>
  <c r="N17" i="4" s="1"/>
  <c r="O17" i="4" s="1"/>
  <c r="P17" i="4" s="1"/>
  <c r="Q17" i="4" s="1"/>
  <c r="W18" i="5"/>
  <c r="X18" i="5" s="1"/>
  <c r="Y18" i="5" s="1"/>
  <c r="Z18" i="5" s="1"/>
  <c r="AA18" i="5" s="1"/>
  <c r="H18" i="5"/>
  <c r="I18" i="5" s="1"/>
  <c r="J18" i="5" s="1"/>
  <c r="K18" i="5" s="1"/>
  <c r="L18" i="5" s="1"/>
  <c r="R18" i="5"/>
  <c r="S18" i="5" s="1"/>
  <c r="T18" i="5" s="1"/>
  <c r="U18" i="5" s="1"/>
  <c r="V18" i="5" s="1"/>
  <c r="C18" i="5"/>
  <c r="M18" i="5"/>
  <c r="N18" i="5" s="1"/>
  <c r="O18" i="5" s="1"/>
  <c r="P18" i="5" s="1"/>
  <c r="Q18" i="5" s="1"/>
  <c r="R19" i="4"/>
  <c r="S19" i="4" s="1"/>
  <c r="T19" i="4" s="1"/>
  <c r="U19" i="4" s="1"/>
  <c r="V19" i="4" s="1"/>
  <c r="W19" i="4"/>
  <c r="X19" i="4" s="1"/>
  <c r="Y19" i="4" s="1"/>
  <c r="Z19" i="4" s="1"/>
  <c r="AA19" i="4" s="1"/>
  <c r="H19" i="4"/>
  <c r="I19" i="4" s="1"/>
  <c r="J19" i="4" s="1"/>
  <c r="K19" i="4" s="1"/>
  <c r="L19" i="4" s="1"/>
  <c r="C19" i="4"/>
  <c r="D19" i="4" s="1"/>
  <c r="E19" i="4" s="1"/>
  <c r="F19" i="4" s="1"/>
  <c r="G19" i="4" s="1"/>
  <c r="M19" i="4"/>
  <c r="N19" i="4" s="1"/>
  <c r="O19" i="4" s="1"/>
  <c r="P19" i="4" s="1"/>
  <c r="Q19" i="4" s="1"/>
  <c r="H20" i="5"/>
  <c r="I20" i="5" s="1"/>
  <c r="J20" i="5" s="1"/>
  <c r="K20" i="5" s="1"/>
  <c r="L20" i="5" s="1"/>
  <c r="C20" i="5"/>
  <c r="M20" i="5"/>
  <c r="N20" i="5" s="1"/>
  <c r="O20" i="5" s="1"/>
  <c r="P20" i="5" s="1"/>
  <c r="Q20" i="5" s="1"/>
  <c r="W20" i="5"/>
  <c r="X20" i="5" s="1"/>
  <c r="Y20" i="5" s="1"/>
  <c r="Z20" i="5" s="1"/>
  <c r="AA20" i="5" s="1"/>
  <c r="R20" i="5"/>
  <c r="S20" i="5" s="1"/>
  <c r="T20" i="5" s="1"/>
  <c r="U20" i="5" s="1"/>
  <c r="V20" i="5" s="1"/>
  <c r="H21" i="4"/>
  <c r="I21" i="4" s="1"/>
  <c r="J21" i="4" s="1"/>
  <c r="K21" i="4" s="1"/>
  <c r="L21" i="4" s="1"/>
  <c r="M21" i="4"/>
  <c r="N21" i="4" s="1"/>
  <c r="O21" i="4" s="1"/>
  <c r="P21" i="4" s="1"/>
  <c r="Q21" i="4" s="1"/>
  <c r="R21" i="4"/>
  <c r="S21" i="4" s="1"/>
  <c r="T21" i="4" s="1"/>
  <c r="U21" i="4" s="1"/>
  <c r="V21" i="4" s="1"/>
  <c r="W21" i="4"/>
  <c r="X21" i="4" s="1"/>
  <c r="Y21" i="4" s="1"/>
  <c r="Z21" i="4" s="1"/>
  <c r="AA21" i="4" s="1"/>
  <c r="C21" i="4"/>
  <c r="R9" i="4"/>
  <c r="S9" i="4" s="1"/>
  <c r="T9" i="4" s="1"/>
  <c r="U9" i="4" s="1"/>
  <c r="V9" i="4" s="1"/>
  <c r="M9" i="4"/>
  <c r="N9" i="4" s="1"/>
  <c r="O9" i="4" s="1"/>
  <c r="P9" i="4" s="1"/>
  <c r="Q9" i="4" s="1"/>
  <c r="C9" i="4"/>
  <c r="D9" i="4" s="1"/>
  <c r="E9" i="4" s="1"/>
  <c r="F9" i="4" s="1"/>
  <c r="G9" i="4" s="1"/>
  <c r="W9" i="4"/>
  <c r="X9" i="4" s="1"/>
  <c r="Y9" i="4" s="1"/>
  <c r="Z9" i="4" s="1"/>
  <c r="AA9" i="4" s="1"/>
  <c r="H9" i="4"/>
  <c r="I9" i="4" s="1"/>
  <c r="J9" i="4" s="1"/>
  <c r="K9" i="4" s="1"/>
  <c r="L9" i="4" s="1"/>
  <c r="C11" i="5"/>
  <c r="D11" i="5" s="1"/>
  <c r="E11" i="5" s="1"/>
  <c r="F11" i="5" s="1"/>
  <c r="G11" i="5" s="1"/>
  <c r="R11" i="5"/>
  <c r="S11" i="5" s="1"/>
  <c r="T11" i="5" s="1"/>
  <c r="U11" i="5" s="1"/>
  <c r="V11" i="5" s="1"/>
  <c r="M11" i="5"/>
  <c r="N11" i="5" s="1"/>
  <c r="O11" i="5" s="1"/>
  <c r="P11" i="5" s="1"/>
  <c r="Q11" i="5" s="1"/>
  <c r="W11" i="5"/>
  <c r="X11" i="5" s="1"/>
  <c r="Y11" i="5" s="1"/>
  <c r="Z11" i="5" s="1"/>
  <c r="AA11" i="5" s="1"/>
  <c r="H11" i="5"/>
  <c r="I11" i="5" s="1"/>
  <c r="J11" i="5" s="1"/>
  <c r="K11" i="5" s="1"/>
  <c r="L11" i="5" s="1"/>
  <c r="W8" i="5"/>
  <c r="X8" i="5" s="1"/>
  <c r="Y8" i="5" s="1"/>
  <c r="Z8" i="5" s="1"/>
  <c r="AA8" i="5" s="1"/>
  <c r="M8" i="5"/>
  <c r="N8" i="5" s="1"/>
  <c r="O8" i="5" s="1"/>
  <c r="P8" i="5" s="1"/>
  <c r="Q8" i="5" s="1"/>
  <c r="C8" i="5"/>
  <c r="D8" i="5" s="1"/>
  <c r="E8" i="5" s="1"/>
  <c r="F8" i="5" s="1"/>
  <c r="G8" i="5" s="1"/>
  <c r="R8" i="5"/>
  <c r="S8" i="5" s="1"/>
  <c r="T8" i="5" s="1"/>
  <c r="U8" i="5" s="1"/>
  <c r="V8" i="5" s="1"/>
  <c r="H8" i="5"/>
  <c r="I8" i="5" s="1"/>
  <c r="J8" i="5" s="1"/>
  <c r="K8" i="5" s="1"/>
  <c r="L8" i="5" s="1"/>
  <c r="C10" i="4"/>
  <c r="D10" i="4" s="1"/>
  <c r="E10" i="4" s="1"/>
  <c r="F10" i="4" s="1"/>
  <c r="G10" i="4" s="1"/>
  <c r="R10" i="4"/>
  <c r="S10" i="4" s="1"/>
  <c r="T10" i="4" s="1"/>
  <c r="U10" i="4" s="1"/>
  <c r="V10" i="4" s="1"/>
  <c r="M10" i="4"/>
  <c r="N10" i="4" s="1"/>
  <c r="O10" i="4" s="1"/>
  <c r="P10" i="4" s="1"/>
  <c r="Q10" i="4" s="1"/>
  <c r="W10" i="4"/>
  <c r="X10" i="4" s="1"/>
  <c r="Y10" i="4" s="1"/>
  <c r="Z10" i="4" s="1"/>
  <c r="AA10" i="4" s="1"/>
  <c r="H10" i="4"/>
  <c r="I10" i="4" s="1"/>
  <c r="J10" i="4" s="1"/>
  <c r="K10" i="4" s="1"/>
  <c r="L10" i="4" s="1"/>
  <c r="W12" i="5"/>
  <c r="X12" i="5" s="1"/>
  <c r="Y12" i="5" s="1"/>
  <c r="Z12" i="5" s="1"/>
  <c r="AA12" i="5" s="1"/>
  <c r="M12" i="5"/>
  <c r="N12" i="5" s="1"/>
  <c r="O12" i="5" s="1"/>
  <c r="P12" i="5" s="1"/>
  <c r="Q12" i="5" s="1"/>
  <c r="H12" i="5"/>
  <c r="I12" i="5" s="1"/>
  <c r="J12" i="5" s="1"/>
  <c r="K12" i="5" s="1"/>
  <c r="L12" i="5" s="1"/>
  <c r="R12" i="5"/>
  <c r="S12" i="5" s="1"/>
  <c r="T12" i="5" s="1"/>
  <c r="U12" i="5" s="1"/>
  <c r="V12" i="5" s="1"/>
  <c r="C12" i="5"/>
  <c r="D12" i="5" s="1"/>
  <c r="E12" i="5" s="1"/>
  <c r="F12" i="5" s="1"/>
  <c r="G12" i="5" s="1"/>
  <c r="M12" i="4"/>
  <c r="N12" i="4" s="1"/>
  <c r="O12" i="4" s="1"/>
  <c r="P12" i="4" s="1"/>
  <c r="Q12" i="4" s="1"/>
  <c r="R12" i="4"/>
  <c r="S12" i="4" s="1"/>
  <c r="T12" i="4" s="1"/>
  <c r="U12" i="4" s="1"/>
  <c r="V12" i="4" s="1"/>
  <c r="C12" i="4"/>
  <c r="D12" i="4" s="1"/>
  <c r="E12" i="4" s="1"/>
  <c r="F12" i="4" s="1"/>
  <c r="G12" i="4" s="1"/>
  <c r="H12" i="4"/>
  <c r="I12" i="4" s="1"/>
  <c r="J12" i="4" s="1"/>
  <c r="K12" i="4" s="1"/>
  <c r="L12" i="4" s="1"/>
  <c r="W12" i="4"/>
  <c r="X12" i="4" s="1"/>
  <c r="Y12" i="4" s="1"/>
  <c r="Z12" i="4" s="1"/>
  <c r="AA12" i="4" s="1"/>
  <c r="C14" i="5"/>
  <c r="D14" i="5" s="1"/>
  <c r="E14" i="5" s="1"/>
  <c r="F14" i="5" s="1"/>
  <c r="G14" i="5" s="1"/>
  <c r="W14" i="5"/>
  <c r="X14" i="5" s="1"/>
  <c r="Y14" i="5" s="1"/>
  <c r="Z14" i="5" s="1"/>
  <c r="AA14" i="5" s="1"/>
  <c r="R14" i="5"/>
  <c r="S14" i="5" s="1"/>
  <c r="T14" i="5" s="1"/>
  <c r="U14" i="5" s="1"/>
  <c r="V14" i="5" s="1"/>
  <c r="H14" i="5"/>
  <c r="I14" i="5" s="1"/>
  <c r="J14" i="5" s="1"/>
  <c r="K14" i="5" s="1"/>
  <c r="L14" i="5" s="1"/>
  <c r="M14" i="5"/>
  <c r="N14" i="5" s="1"/>
  <c r="O14" i="5" s="1"/>
  <c r="P14" i="5" s="1"/>
  <c r="Q14" i="5" s="1"/>
  <c r="R15" i="5"/>
  <c r="S15" i="5" s="1"/>
  <c r="T15" i="5" s="1"/>
  <c r="U15" i="5" s="1"/>
  <c r="V15" i="5" s="1"/>
  <c r="C15" i="5"/>
  <c r="W15" i="5"/>
  <c r="X15" i="5" s="1"/>
  <c r="Y15" i="5" s="1"/>
  <c r="Z15" i="5" s="1"/>
  <c r="AA15" i="5" s="1"/>
  <c r="H15" i="5"/>
  <c r="I15" i="5" s="1"/>
  <c r="J15" i="5" s="1"/>
  <c r="K15" i="5" s="1"/>
  <c r="L15" i="5" s="1"/>
  <c r="M15" i="5"/>
  <c r="N15" i="5" s="1"/>
  <c r="O15" i="5" s="1"/>
  <c r="P15" i="5" s="1"/>
  <c r="Q15" i="5" s="1"/>
  <c r="M16" i="4"/>
  <c r="N16" i="4" s="1"/>
  <c r="O16" i="4" s="1"/>
  <c r="P16" i="4" s="1"/>
  <c r="Q16" i="4" s="1"/>
  <c r="W16" i="4"/>
  <c r="X16" i="4" s="1"/>
  <c r="Y16" i="4" s="1"/>
  <c r="Z16" i="4" s="1"/>
  <c r="AA16" i="4" s="1"/>
  <c r="R16" i="4"/>
  <c r="S16" i="4" s="1"/>
  <c r="T16" i="4" s="1"/>
  <c r="U16" i="4" s="1"/>
  <c r="V16" i="4" s="1"/>
  <c r="C16" i="4"/>
  <c r="H16" i="4"/>
  <c r="I16" i="4" s="1"/>
  <c r="J16" i="4" s="1"/>
  <c r="K16" i="4" s="1"/>
  <c r="L16" i="4" s="1"/>
  <c r="W17" i="5"/>
  <c r="X17" i="5" s="1"/>
  <c r="Y17" i="5" s="1"/>
  <c r="Z17" i="5" s="1"/>
  <c r="AA17" i="5" s="1"/>
  <c r="R17" i="5"/>
  <c r="S17" i="5" s="1"/>
  <c r="T17" i="5" s="1"/>
  <c r="U17" i="5" s="1"/>
  <c r="V17" i="5" s="1"/>
  <c r="C17" i="5"/>
  <c r="D17" i="5" s="1"/>
  <c r="E17" i="5" s="1"/>
  <c r="F17" i="5" s="1"/>
  <c r="G17" i="5" s="1"/>
  <c r="H17" i="5"/>
  <c r="I17" i="5" s="1"/>
  <c r="J17" i="5" s="1"/>
  <c r="K17" i="5" s="1"/>
  <c r="L17" i="5" s="1"/>
  <c r="M17" i="5"/>
  <c r="N17" i="5" s="1"/>
  <c r="O17" i="5" s="1"/>
  <c r="P17" i="5" s="1"/>
  <c r="Q17" i="5" s="1"/>
  <c r="C18" i="4"/>
  <c r="W18" i="4"/>
  <c r="X18" i="4" s="1"/>
  <c r="Y18" i="4" s="1"/>
  <c r="Z18" i="4" s="1"/>
  <c r="AA18" i="4" s="1"/>
  <c r="H18" i="4"/>
  <c r="I18" i="4" s="1"/>
  <c r="J18" i="4" s="1"/>
  <c r="K18" i="4" s="1"/>
  <c r="L18" i="4" s="1"/>
  <c r="M18" i="4"/>
  <c r="N18" i="4" s="1"/>
  <c r="O18" i="4" s="1"/>
  <c r="P18" i="4" s="1"/>
  <c r="Q18" i="4" s="1"/>
  <c r="R18" i="4"/>
  <c r="S18" i="4" s="1"/>
  <c r="T18" i="4" s="1"/>
  <c r="U18" i="4" s="1"/>
  <c r="V18" i="4" s="1"/>
  <c r="C19" i="5"/>
  <c r="D19" i="5" s="1"/>
  <c r="E19" i="5" s="1"/>
  <c r="F19" i="5" s="1"/>
  <c r="G19" i="5" s="1"/>
  <c r="M19" i="5"/>
  <c r="N19" i="5" s="1"/>
  <c r="O19" i="5" s="1"/>
  <c r="P19" i="5" s="1"/>
  <c r="Q19" i="5" s="1"/>
  <c r="R19" i="5"/>
  <c r="S19" i="5" s="1"/>
  <c r="T19" i="5" s="1"/>
  <c r="U19" i="5" s="1"/>
  <c r="V19" i="5" s="1"/>
  <c r="W19" i="5"/>
  <c r="X19" i="5" s="1"/>
  <c r="Y19" i="5" s="1"/>
  <c r="Z19" i="5" s="1"/>
  <c r="AA19" i="5" s="1"/>
  <c r="H19" i="5"/>
  <c r="I19" i="5" s="1"/>
  <c r="J19" i="5" s="1"/>
  <c r="K19" i="5" s="1"/>
  <c r="L19" i="5" s="1"/>
  <c r="W20" i="4"/>
  <c r="X20" i="4" s="1"/>
  <c r="Y20" i="4" s="1"/>
  <c r="Z20" i="4" s="1"/>
  <c r="AA20" i="4" s="1"/>
  <c r="R20" i="4"/>
  <c r="S20" i="4" s="1"/>
  <c r="T20" i="4" s="1"/>
  <c r="U20" i="4" s="1"/>
  <c r="V20" i="4" s="1"/>
  <c r="C20" i="4"/>
  <c r="M20" i="4"/>
  <c r="N20" i="4" s="1"/>
  <c r="O20" i="4" s="1"/>
  <c r="P20" i="4" s="1"/>
  <c r="Q20" i="4" s="1"/>
  <c r="H20" i="4"/>
  <c r="I20" i="4" s="1"/>
  <c r="J20" i="4" s="1"/>
  <c r="K20" i="4" s="1"/>
  <c r="L20" i="4" s="1"/>
  <c r="R21" i="5"/>
  <c r="S21" i="5" s="1"/>
  <c r="T21" i="5" s="1"/>
  <c r="U21" i="5" s="1"/>
  <c r="V21" i="5" s="1"/>
  <c r="M21" i="5"/>
  <c r="N21" i="5" s="1"/>
  <c r="O21" i="5" s="1"/>
  <c r="P21" i="5" s="1"/>
  <c r="Q21" i="5" s="1"/>
  <c r="H21" i="5"/>
  <c r="I21" i="5" s="1"/>
  <c r="J21" i="5" s="1"/>
  <c r="K21" i="5" s="1"/>
  <c r="L21" i="5" s="1"/>
  <c r="W21" i="5"/>
  <c r="X21" i="5" s="1"/>
  <c r="Y21" i="5" s="1"/>
  <c r="Z21" i="5" s="1"/>
  <c r="AA21" i="5" s="1"/>
  <c r="C21" i="5"/>
  <c r="D21" i="5" l="1"/>
  <c r="E21" i="5" s="1"/>
  <c r="F21" i="5" s="1"/>
  <c r="G21" i="5" s="1"/>
  <c r="C26" i="5"/>
  <c r="D26" i="5" s="1"/>
  <c r="E26" i="5" s="1"/>
  <c r="F26" i="5" s="1"/>
  <c r="G26" i="5" s="1"/>
  <c r="D16" i="4"/>
  <c r="E16" i="4" s="1"/>
  <c r="F16" i="4" s="1"/>
  <c r="G16" i="4" s="1"/>
  <c r="C24" i="4"/>
  <c r="D24" i="4" s="1"/>
  <c r="E24" i="4" s="1"/>
  <c r="F24" i="4" s="1"/>
  <c r="G24" i="4" s="1"/>
  <c r="D21" i="4"/>
  <c r="E21" i="4" s="1"/>
  <c r="F21" i="4" s="1"/>
  <c r="G21" i="4" s="1"/>
  <c r="C28" i="4"/>
  <c r="D28" i="4" s="1"/>
  <c r="E28" i="4" s="1"/>
  <c r="F28" i="4" s="1"/>
  <c r="G28" i="4" s="1"/>
  <c r="D20" i="5"/>
  <c r="E20" i="5" s="1"/>
  <c r="F20" i="5" s="1"/>
  <c r="G20" i="5" s="1"/>
  <c r="C25" i="5"/>
  <c r="D25" i="5" s="1"/>
  <c r="E25" i="5" s="1"/>
  <c r="F25" i="5" s="1"/>
  <c r="G25" i="5" s="1"/>
  <c r="C24" i="5"/>
  <c r="D24" i="5" s="1"/>
  <c r="E24" i="5" s="1"/>
  <c r="F24" i="5" s="1"/>
  <c r="G24" i="5" s="1"/>
  <c r="D18" i="5"/>
  <c r="E18" i="5" s="1"/>
  <c r="F18" i="5" s="1"/>
  <c r="G18" i="5" s="1"/>
  <c r="D15" i="4"/>
  <c r="E15" i="4" s="1"/>
  <c r="F15" i="4" s="1"/>
  <c r="G15" i="4" s="1"/>
  <c r="C23" i="4"/>
  <c r="D23" i="4" s="1"/>
  <c r="E23" i="4" s="1"/>
  <c r="F23" i="4" s="1"/>
  <c r="G23" i="4" s="1"/>
  <c r="D20" i="4"/>
  <c r="E20" i="4" s="1"/>
  <c r="F20" i="4" s="1"/>
  <c r="G20" i="4" s="1"/>
  <c r="C27" i="4"/>
  <c r="D27" i="4" s="1"/>
  <c r="E27" i="4" s="1"/>
  <c r="F27" i="4" s="1"/>
  <c r="G27" i="4" s="1"/>
  <c r="D18" i="4"/>
  <c r="E18" i="4" s="1"/>
  <c r="F18" i="4" s="1"/>
  <c r="G18" i="4" s="1"/>
  <c r="C25" i="4"/>
  <c r="D25" i="4" s="1"/>
  <c r="E25" i="4" s="1"/>
  <c r="F25" i="4" s="1"/>
  <c r="G25" i="4" s="1"/>
  <c r="C22" i="5"/>
  <c r="D22" i="5" s="1"/>
  <c r="E22" i="5" s="1"/>
  <c r="F22" i="5" s="1"/>
  <c r="G22" i="5" s="1"/>
  <c r="D15" i="5"/>
  <c r="E15" i="5" s="1"/>
  <c r="F15" i="5" s="1"/>
  <c r="G15" i="5" s="1"/>
  <c r="D16" i="5"/>
  <c r="E16" i="5" s="1"/>
  <c r="F16" i="5" s="1"/>
  <c r="G16" i="5" s="1"/>
  <c r="C23" i="5"/>
  <c r="D23" i="5" s="1"/>
  <c r="E23" i="5" s="1"/>
  <c r="F23" i="5" s="1"/>
  <c r="G23" i="5" s="1"/>
  <c r="M23" i="5" l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H23" i="5"/>
  <c r="I23" i="5" s="1"/>
  <c r="J23" i="5" s="1"/>
  <c r="K23" i="5" s="1"/>
  <c r="L23" i="5" s="1"/>
  <c r="M25" i="4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H25" i="4"/>
  <c r="I25" i="4" s="1"/>
  <c r="J25" i="4" s="1"/>
  <c r="K25" i="4" s="1"/>
  <c r="L25" i="4" s="1"/>
  <c r="H27" i="4"/>
  <c r="I27" i="4" s="1"/>
  <c r="J27" i="4" s="1"/>
  <c r="K27" i="4" s="1"/>
  <c r="L27" i="4" s="1"/>
  <c r="M27" i="4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H23" i="4"/>
  <c r="I23" i="4" s="1"/>
  <c r="J23" i="4" s="1"/>
  <c r="K23" i="4" s="1"/>
  <c r="L23" i="4" s="1"/>
  <c r="M23" i="4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M25" i="5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H25" i="5"/>
  <c r="I25" i="5" s="1"/>
  <c r="J25" i="5" s="1"/>
  <c r="K25" i="5" s="1"/>
  <c r="L25" i="5" s="1"/>
  <c r="H28" i="4"/>
  <c r="I28" i="4" s="1"/>
  <c r="J28" i="4" s="1"/>
  <c r="K28" i="4" s="1"/>
  <c r="L28" i="4" s="1"/>
  <c r="M28" i="4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M24" i="4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H24" i="4"/>
  <c r="I24" i="4" s="1"/>
  <c r="J24" i="4" s="1"/>
  <c r="K24" i="4" s="1"/>
  <c r="L24" i="4" s="1"/>
  <c r="H26" i="5"/>
  <c r="I26" i="5" s="1"/>
  <c r="J26" i="5" s="1"/>
  <c r="K26" i="5" s="1"/>
  <c r="L26" i="5" s="1"/>
  <c r="M26" i="5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H22" i="5"/>
  <c r="I22" i="5" s="1"/>
  <c r="J22" i="5" s="1"/>
  <c r="K22" i="5" s="1"/>
  <c r="L22" i="5" s="1"/>
  <c r="M22" i="5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H24" i="5"/>
  <c r="I24" i="5" s="1"/>
  <c r="J24" i="5" s="1"/>
  <c r="K24" i="5" s="1"/>
  <c r="L24" i="5" s="1"/>
  <c r="M24" i="5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</calcChain>
</file>

<file path=xl/sharedStrings.xml><?xml version="1.0" encoding="utf-8"?>
<sst xmlns="http://schemas.openxmlformats.org/spreadsheetml/2006/main" count="1655" uniqueCount="1007">
  <si>
    <t>Монолит (мат. структура)</t>
  </si>
  <si>
    <t>Дополнительная комплектация: патина.</t>
  </si>
  <si>
    <t>860×2050</t>
  </si>
  <si>
    <t>960×2050</t>
  </si>
  <si>
    <t>1200×2050</t>
  </si>
  <si>
    <t>одноств.</t>
  </si>
  <si>
    <t>двухствор.</t>
  </si>
  <si>
    <t>Порог нерж. + к стоимости заказа</t>
  </si>
  <si>
    <t>для групп Бастион, Стандарт, Стандарт плюс</t>
  </si>
  <si>
    <t>для групп UBD Модель1, UBD Модель 2.</t>
  </si>
  <si>
    <t xml:space="preserve">Дополнительно МДФ 16мм. </t>
  </si>
  <si>
    <t>Фальш лист 1мм +арморешетка 3мм(100х100)</t>
  </si>
  <si>
    <t>Ручка розетка Аvers 826, Броненакладка.</t>
  </si>
  <si>
    <t xml:space="preserve">Сердцевина 90мм (45*45) ключ/поворотник.  </t>
  </si>
  <si>
    <t xml:space="preserve">   Упаковка коробка.   </t>
  </si>
  <si>
    <t xml:space="preserve">Сердцевина 100мм (50*50) ключ/поворотник.   </t>
  </si>
  <si>
    <t xml:space="preserve">Сердцевина 90мм (45*45)  ключ/поворотник. </t>
  </si>
  <si>
    <t xml:space="preserve">   Упаковка коробка   </t>
  </si>
  <si>
    <t>Сердцевина 90мм (45*45) ключ/поворотник.</t>
  </si>
  <si>
    <t xml:space="preserve">    Упаковка коробка.   </t>
  </si>
  <si>
    <t>Серд. 90мм (40*50) ключ/поворотник</t>
  </si>
  <si>
    <t>Серд. 80мм (35*45) ключ/поворотник</t>
  </si>
  <si>
    <t>Антисрезы.</t>
  </si>
  <si>
    <t xml:space="preserve">Антисрезы. </t>
  </si>
  <si>
    <t>Укр. Стандарт Vinorit Израиль   + влагостойкий МДФ</t>
  </si>
  <si>
    <t xml:space="preserve">   Накладки  МДФ  с  двух сторон 16мм (8+8)      </t>
  </si>
  <si>
    <t xml:space="preserve">   Образцы рисунков с 1по270(каталог Lacossta)</t>
  </si>
  <si>
    <t>на все группы дверей</t>
  </si>
  <si>
    <t xml:space="preserve">Серия БМ (молдинг алюминевый)            </t>
  </si>
  <si>
    <t>для всех групп.</t>
  </si>
  <si>
    <t xml:space="preserve">               Разные пленки </t>
  </si>
  <si>
    <t>Греция, Каре, Колона, Квадро.</t>
  </si>
  <si>
    <t>Престиж 1, Престиж 2.</t>
  </si>
  <si>
    <t>Складская программа пленок.</t>
  </si>
  <si>
    <t xml:space="preserve"> 2050 ×</t>
  </si>
  <si>
    <t xml:space="preserve"> 2150 ×</t>
  </si>
  <si>
    <t xml:space="preserve"> 2250 ×</t>
  </si>
  <si>
    <t xml:space="preserve"> 2350 ×</t>
  </si>
  <si>
    <t>Ковка №</t>
  </si>
  <si>
    <t>Пакет 38мм</t>
  </si>
  <si>
    <t>Прайс на накладки МДФ.</t>
  </si>
  <si>
    <t>мат, структура</t>
  </si>
  <si>
    <t>860 и 960  16 мм</t>
  </si>
  <si>
    <t xml:space="preserve">Наличники </t>
  </si>
  <si>
    <t>Наличники 16 мм</t>
  </si>
  <si>
    <t>СТАНДАРТ мат., структура</t>
  </si>
  <si>
    <t>СТАНАРТ ПЛЮС мат., структура</t>
  </si>
  <si>
    <t>ЭЛИТ мат., структура</t>
  </si>
  <si>
    <t>МАСИВ мат., структура</t>
  </si>
  <si>
    <t>ПРЕМИУМ мат., структура</t>
  </si>
  <si>
    <t>ПРЕМИУМ ПЛЮС мат., структура</t>
  </si>
  <si>
    <t>ЛЮКС  мат., структура</t>
  </si>
  <si>
    <t>СТАНДАРТ Vinorit Израиль</t>
  </si>
  <si>
    <t>СТАНАРТ ПЛЮС Vinorit Израиль</t>
  </si>
  <si>
    <t>ЭЛИТ Vinorit Израиль</t>
  </si>
  <si>
    <t>МАСИВ Vinorit Израиль</t>
  </si>
  <si>
    <t>ПРЕМИУМ Vinorit Израиль</t>
  </si>
  <si>
    <t>ПРЕМИУМ ПЛЮС Vinorit Израиль</t>
  </si>
  <si>
    <t>ЛЮКС  Vinorit Израиль</t>
  </si>
  <si>
    <t>Сетка для просчета нестандартных двухстворчатых дверей.</t>
  </si>
  <si>
    <t>Сетка для просчета нестандартных одностворчатых дверей.</t>
  </si>
  <si>
    <t>850-1050</t>
  </si>
  <si>
    <t>фрамуга</t>
  </si>
  <si>
    <t xml:space="preserve"> 2100 ×</t>
  </si>
  <si>
    <t>без фрам</t>
  </si>
  <si>
    <t>с фрам</t>
  </si>
  <si>
    <t>ф</t>
  </si>
  <si>
    <t>1200-1600</t>
  </si>
  <si>
    <t>Фрамуга</t>
  </si>
  <si>
    <t xml:space="preserve">Доводим к Вашему сведению, что пленка Vinorit (производства Израиль) </t>
  </si>
  <si>
    <t xml:space="preserve">поставляется единственным официальным представителем  на Украине </t>
  </si>
  <si>
    <t>Декор №1</t>
  </si>
  <si>
    <t>Декор №2</t>
  </si>
  <si>
    <t>Декор №3</t>
  </si>
  <si>
    <t>Декор №4</t>
  </si>
  <si>
    <t>Декор №5</t>
  </si>
  <si>
    <t>Декор №6</t>
  </si>
  <si>
    <t>Декор №7</t>
  </si>
  <si>
    <t>Декор №8</t>
  </si>
  <si>
    <t>Декор №9</t>
  </si>
  <si>
    <t>Декор №10</t>
  </si>
  <si>
    <t>Прайс КОВКА</t>
  </si>
  <si>
    <t>Колона с пирамидами</t>
  </si>
  <si>
    <t>Бастион</t>
  </si>
  <si>
    <t>067-9-2222-00</t>
  </si>
  <si>
    <t>095-0-2222-35</t>
  </si>
  <si>
    <t>098-101-00-91</t>
  </si>
  <si>
    <t>размер</t>
  </si>
  <si>
    <t>группа дверей</t>
  </si>
  <si>
    <t>Цена грн.</t>
  </si>
  <si>
    <t>Техническое описание</t>
  </si>
  <si>
    <t xml:space="preserve">Рама труба профильная </t>
  </si>
  <si>
    <t xml:space="preserve">Накладки  МДФ  с  двух сторон 16мм (8+8)      </t>
  </si>
  <si>
    <t>Створка труба профильная</t>
  </si>
  <si>
    <t>30х20х1.2мм Толщина 64мм</t>
  </si>
  <si>
    <t xml:space="preserve">   Наличник 16мм. </t>
  </si>
  <si>
    <t xml:space="preserve"> глазок ЕСТЬ</t>
  </si>
  <si>
    <t xml:space="preserve">   Цветовая  гамма :  каталог  пленок  Lacossta      </t>
  </si>
  <si>
    <t>Ручка на планке 85 мм.</t>
  </si>
  <si>
    <t>Сердцевина  90мм (45х45) ключ/поворотник</t>
  </si>
  <si>
    <t>UBD Модель 2 (мат. структура)</t>
  </si>
  <si>
    <t>Броненакладка.</t>
  </si>
  <si>
    <t>Бастион офис (мат. структура)</t>
  </si>
  <si>
    <t xml:space="preserve">60х40х1.5мм., </t>
  </si>
  <si>
    <t>Премиум офис (мат. структура)</t>
  </si>
  <si>
    <t>Укр. Стандарт (мат. структура)</t>
  </si>
  <si>
    <t xml:space="preserve">40х20х1.2мм </t>
  </si>
  <si>
    <t>Толщина створки 73мм.</t>
  </si>
  <si>
    <t>Лист металла 1мм с наружной стороны.</t>
  </si>
  <si>
    <t>Ручка розетка Аvers 826</t>
  </si>
  <si>
    <t>Укр. Масив (мат. структура)</t>
  </si>
  <si>
    <t xml:space="preserve">60х40х60х40х1.5мм., </t>
  </si>
  <si>
    <t>Ручка на планке</t>
  </si>
  <si>
    <t>Укр. Элит (мат. структура)</t>
  </si>
  <si>
    <t xml:space="preserve">80х40х1.5мм., </t>
  </si>
  <si>
    <t>Укр. Элит Vinorit Израиль          + влагостойкий МДФ</t>
  </si>
  <si>
    <t>Укр. Премиум (мат. структура)</t>
  </si>
  <si>
    <t>Укр. Премиум Vinorit Израиль          + влагостойкий МДФ</t>
  </si>
  <si>
    <t>Бастион (мат. структура)</t>
  </si>
  <si>
    <t xml:space="preserve">   Две петли 80 мм. без подшипников</t>
  </si>
  <si>
    <t>Ручка планка 85мм. Покрска порошковая:медь антик.</t>
  </si>
  <si>
    <t>Сердцевина  80мм (40х40) ключ/поворотник</t>
  </si>
  <si>
    <t>Регион (мат. структура)</t>
  </si>
  <si>
    <t>Броненакладка</t>
  </si>
  <si>
    <t>Сердцевина  70мм (35х35) ключ/поворотник</t>
  </si>
  <si>
    <t>Стандарт (мат. структура)</t>
  </si>
  <si>
    <t xml:space="preserve"> Накладки  МДФ  с  двух сторон 16мм.      </t>
  </si>
  <si>
    <t>Толщина створки 74мм.</t>
  </si>
  <si>
    <t xml:space="preserve"> Заглушки под монтажные анкера.</t>
  </si>
  <si>
    <t>Масив (мат. структура)</t>
  </si>
  <si>
    <t>Масив  (мат. структура)</t>
  </si>
  <si>
    <t>Лист металла 1,5 мм с наружной стороны.</t>
  </si>
  <si>
    <t>Замок моноблок Гардиан 15,12</t>
  </si>
  <si>
    <t>Премиум (мат. структура)</t>
  </si>
  <si>
    <t>Премиум   Vinorit Израиль              + влагостойкий МДФ</t>
  </si>
  <si>
    <t>Три петли 115 мм. на  подшипниках</t>
  </si>
  <si>
    <t>Премиум плюс (мат. структура)</t>
  </si>
  <si>
    <t xml:space="preserve">   Покраска порошковая: черная (рама+створка)</t>
  </si>
  <si>
    <t xml:space="preserve">       Покраска порошковая: черная (рама+створка)</t>
  </si>
  <si>
    <t xml:space="preserve">Сердцевина 80мм(35*45)ключ/поворотник    </t>
  </si>
  <si>
    <t xml:space="preserve">60х40х1.2мм </t>
  </si>
  <si>
    <t>Дополнительная комплектация: доп петля, нерж. порог.</t>
  </si>
  <si>
    <t>Доп. внутренний лист металла 1 мм.+ минвата</t>
  </si>
  <si>
    <t>групп Стандарт, Стандарт плюс, Масив, Элит, Премиум, Премиум плюс</t>
  </si>
  <si>
    <t>для групп Элит, Масив, Премиум, Премиум плюс.</t>
  </si>
  <si>
    <t>на все группы дверей(кроме груп с четвертью и термомостом)</t>
  </si>
  <si>
    <t xml:space="preserve">Сердцевина 80мм (40х40) ключ/поворотник    </t>
  </si>
  <si>
    <t xml:space="preserve"> Броненакладка "утоплена"</t>
  </si>
  <si>
    <t>без патины</t>
  </si>
  <si>
    <t>с патиной</t>
  </si>
  <si>
    <t>3D+патина(золотая, черная и коричневая)                рис.355-414 одностворки</t>
  </si>
  <si>
    <t>3D+патина(золотая, черная и коричневая)                рис.355-414 двухстворки</t>
  </si>
  <si>
    <t>otk_la@ukr.net</t>
  </si>
  <si>
    <t>прием заказов</t>
  </si>
  <si>
    <t>Фурнитура (цвет золото)</t>
  </si>
  <si>
    <t xml:space="preserve">SPV Compani. Другие пленки типа "Vinorit Корея" или "Vinorit патина" и тд. </t>
  </si>
  <si>
    <t>New Плазменная резка</t>
  </si>
  <si>
    <t>одностворки</t>
  </si>
  <si>
    <t>двухстворки</t>
  </si>
  <si>
    <t>Б4</t>
  </si>
  <si>
    <t>устанавливаются только на  рисунки КВ-1, 351, 408, 403, 448</t>
  </si>
  <si>
    <t>Б5</t>
  </si>
  <si>
    <t>Б6</t>
  </si>
  <si>
    <t>Б9</t>
  </si>
  <si>
    <t>устанавливаются только на рисунки 92 и 186</t>
  </si>
  <si>
    <t>Б10</t>
  </si>
  <si>
    <t>Б11</t>
  </si>
  <si>
    <t>Б15</t>
  </si>
  <si>
    <t>устанавливаются только на рисунки 424 и 409</t>
  </si>
  <si>
    <t>Б16</t>
  </si>
  <si>
    <t>Б17</t>
  </si>
  <si>
    <t>Б18</t>
  </si>
  <si>
    <t>устанавливается только на рисунок 425</t>
  </si>
  <si>
    <t>Б20</t>
  </si>
  <si>
    <t>Б21</t>
  </si>
  <si>
    <t>Б22</t>
  </si>
  <si>
    <t>Б23</t>
  </si>
  <si>
    <t>Б24</t>
  </si>
  <si>
    <t>Б26</t>
  </si>
  <si>
    <t>устанавливается только на рисунки 421 и 436.</t>
  </si>
  <si>
    <t>Ковки  серии Б (плазменная резка)</t>
  </si>
  <si>
    <t xml:space="preserve">устанавливаются только на группы Стандарт, Стандарт плюс, </t>
  </si>
  <si>
    <t>Эней 1.</t>
  </si>
  <si>
    <t>Эней 2, Эней 3.</t>
  </si>
  <si>
    <t>Эней 4, Эней 5.</t>
  </si>
  <si>
    <t>Стандарт, Стандарт плюс, Масив, Элит, Премиум, Премиум плюс, Монолит</t>
  </si>
  <si>
    <t xml:space="preserve">   Утеплитель: пенопласт или минвата         </t>
  </si>
  <si>
    <t>для групп Стандарт, Стандарт плюс, Элит, Масив, Премиум, Премиум плюс, Монолит.</t>
  </si>
  <si>
    <t xml:space="preserve">      Зеркало 5мм. + бронь</t>
  </si>
  <si>
    <t xml:space="preserve">     Четверть на 860 и 960 двери с уплотнителем</t>
  </si>
  <si>
    <t xml:space="preserve">  Замок Mottura 54,797</t>
  </si>
  <si>
    <t xml:space="preserve">Матовые пленки  </t>
  </si>
  <si>
    <t>Пленки Vinorit( Израиль) за доп. плату.</t>
  </si>
  <si>
    <t xml:space="preserve">Пленки Vinorit( Израиль) </t>
  </si>
  <si>
    <t xml:space="preserve">по своимхарактеристикам не отличаются от матовых пленок ПВХ. </t>
  </si>
  <si>
    <t>И предназначены для внутреннего использования.</t>
  </si>
  <si>
    <t>БЛ1; БЛ2; БЛ4; БЛ8; БЛ5; БЛ10; БЛ14; БЛ15; БЛ16;</t>
  </si>
  <si>
    <t>БЛ3; БЛ6; БЛ7; БЛ9; БЛ11; БЛ12; БЛ13;</t>
  </si>
  <si>
    <t>Б27</t>
  </si>
  <si>
    <t>Б28</t>
  </si>
  <si>
    <t>Б29</t>
  </si>
  <si>
    <t>Б30</t>
  </si>
  <si>
    <t>Б31</t>
  </si>
  <si>
    <t>на все группы дверей с МДФ16 мм, на все рисунки.</t>
  </si>
  <si>
    <t>Три петли 80 мм. без подшипников</t>
  </si>
  <si>
    <t>Три петли 80 мм., на  подшипниках.</t>
  </si>
  <si>
    <t>Замок нижний Avers2800 или аналог</t>
  </si>
  <si>
    <t>Замок верхн. Avers 96 или аналог</t>
  </si>
  <si>
    <t xml:space="preserve"> Три петли 80 мм. без подшипников</t>
  </si>
  <si>
    <t>две петли 80 мм. без подшипников</t>
  </si>
  <si>
    <t>Рама труба профильная 50х40х1.5мм., Толщина 50мм.</t>
  </si>
  <si>
    <t xml:space="preserve">    Упаковка гофракартон.</t>
  </si>
  <si>
    <t>Доп. опции: за отдельную плату вместо армо-решетки  устанавливается лист металла 1 мм</t>
  </si>
  <si>
    <t>Ручка розетка.</t>
  </si>
  <si>
    <t xml:space="preserve">       Упаковка гофракартон.</t>
  </si>
  <si>
    <t>Наличник метал 1,5 мм. глазок ЕСТЬ</t>
  </si>
  <si>
    <t>Лист металла 1,5мм с наружной стороны медь-антик</t>
  </si>
  <si>
    <t>Ручка на планке. Нерж. Порог.</t>
  </si>
  <si>
    <t xml:space="preserve">       Упаковка гофракартон.   </t>
  </si>
  <si>
    <t>Дополнительная комплектация: антисрезы,  декор.</t>
  </si>
  <si>
    <t>Лист металла 1,5 мм с наружной стороны медь-антик</t>
  </si>
  <si>
    <t xml:space="preserve">   Упаковка гофракартон.   </t>
  </si>
  <si>
    <t>Рама труба проф. 60х40х60х40х1.5мм.,толщ. 100мм.</t>
  </si>
  <si>
    <t>Дополнительная комплектация: нерж. порог.</t>
  </si>
  <si>
    <t xml:space="preserve">Ручка розетка </t>
  </si>
  <si>
    <t>Дополнительная комплектация:  нерж. порог.</t>
  </si>
  <si>
    <t>Рама труба профильная 60х40х1.5мм., толщ.60 мм.</t>
  </si>
  <si>
    <t>Антисрезы. Броненакладка "утоплена"</t>
  </si>
  <si>
    <t>Толщина рамы 100мм.</t>
  </si>
  <si>
    <t>60х40х60х40х1.5мм.,</t>
  </si>
  <si>
    <t>Ручка розетка</t>
  </si>
  <si>
    <t xml:space="preserve">Толщина створки 94мм. </t>
  </si>
  <si>
    <t>Толшина рамы 136 мм.</t>
  </si>
  <si>
    <t xml:space="preserve">Цветовая  гамма :  каталог  пленок  тм LA      </t>
  </si>
  <si>
    <t>Образцы рисунков с 1по270 (каталог тм LA )</t>
  </si>
  <si>
    <t xml:space="preserve">   Цветовая  гамма :  каталог  пленок тм  LA      </t>
  </si>
  <si>
    <t xml:space="preserve">   Образцы рисунков с 1по452(каталог тм LA)</t>
  </si>
  <si>
    <t>Дополнительно лист металла 1 мм.</t>
  </si>
  <si>
    <t>Монолит  Vinorit Израиль            + влагостойкий МДФ</t>
  </si>
  <si>
    <t>Премиум плюс  Vinorit Израиль   + влагостойкий МДФ</t>
  </si>
  <si>
    <t>Пленки МАТ     "плюс"</t>
  </si>
  <si>
    <t xml:space="preserve">VINORIT (Эко) </t>
  </si>
  <si>
    <t>VINORIT (Плюс)</t>
  </si>
  <si>
    <t>Наличники 16 мм  1200</t>
  </si>
  <si>
    <t xml:space="preserve"> Б1, Б2, Б3, Б4,Б5, Б6, Б7, Б8, Б9, Б10,  кроме нестандартных дверей</t>
  </si>
  <si>
    <t xml:space="preserve">Замок нижний Class 252R, верхний Class 3В8-8Д </t>
  </si>
  <si>
    <t>Замок нижн. Kale252/RL(сувальдный), верх. Kale257w/b</t>
  </si>
  <si>
    <t>Стандарт Vinorit Израиль                + влагостойкий МДФ</t>
  </si>
  <si>
    <t>Стандарт Vinorit Израиль               + влагостойкий МДФ</t>
  </si>
  <si>
    <t>Стандарт Vinorit Израиль              + влагостойкий МДФ</t>
  </si>
  <si>
    <t>Элит   (мат. структура)</t>
  </si>
  <si>
    <t>Замок нижн. Kale252/R w/b, (под сердцевину)</t>
  </si>
  <si>
    <t>Замок верхний Kale257/L (сувальдный)</t>
  </si>
  <si>
    <t>Укр. Масив Vinorit Израиль          + влагостойкий МДФ</t>
  </si>
  <si>
    <t>Бастион Vinorit Израиль                + влагостойкий МДФ</t>
  </si>
  <si>
    <t>Бастион ПЛЮС (мат. структура)</t>
  </si>
  <si>
    <t>Бастион ПЛЮС Vinorit Израиль                + влагостойкий МДФ</t>
  </si>
  <si>
    <t>Масив   Vinorit Израиль                + влагостойкий МДФ</t>
  </si>
  <si>
    <t xml:space="preserve">  Масив   Vinorit Израиль              + влагостойкий МДФ</t>
  </si>
  <si>
    <t>Элит ПЛЮС  (мат. структура)</t>
  </si>
  <si>
    <t>Элит ПЛЮС   (мат. структура)</t>
  </si>
  <si>
    <t>Элит  ПЛЮС (мат. структура)</t>
  </si>
  <si>
    <t>Элит ПЛЮС  Vinorit Израиль                      + влагостойкий МДФ</t>
  </si>
  <si>
    <t>Элит ПЛЮС  Vinorit Израиль                     + влагостойкий МДФ</t>
  </si>
  <si>
    <t>UBD Модель 1 Vinorit Израиль      + влагостойкий МДФ</t>
  </si>
  <si>
    <t>UBD Модель 1 Vinorit Израиль     + влагостойкий МДФ</t>
  </si>
  <si>
    <t>UBD Модель 2 Vinorit Израиль     + влагостойкий МДФ</t>
  </si>
  <si>
    <t>Рама 60х40х1.5мм. Толщина рамы 60мм.</t>
  </si>
  <si>
    <t>Замок нижний Class 8913  или аналог</t>
  </si>
  <si>
    <t>Замок верхн. Class 3В8-8Д или аналог</t>
  </si>
  <si>
    <t>Три петли 80 мм.  На подшипниках.</t>
  </si>
  <si>
    <t>Замок верхн. Class 3В8-8Д. или аналог</t>
  </si>
  <si>
    <t>Три петли 80 мм. на подшипниках</t>
  </si>
  <si>
    <t>Стандарт ПЛЮС (мат. структура)</t>
  </si>
  <si>
    <t>Стандарт ПЛЮС Vinorit Израиль          + влагостойкий МДФ</t>
  </si>
  <si>
    <t>Замок ниж. Class 252  (цилиндр)</t>
  </si>
  <si>
    <t>Замок верхний Class 257 (сувальдный)</t>
  </si>
  <si>
    <t>Элит  Vinorit Израиль                      + влагостойкий МДФ</t>
  </si>
  <si>
    <t>Элит  Vinorit Израиль                     + влагостойкий МДФ</t>
  </si>
  <si>
    <t>Замок верхний Class 257 (цилиндр)</t>
  </si>
  <si>
    <t>ЭЛИТ ПЛЮС мат., структура</t>
  </si>
  <si>
    <t>ЭЛИТ ПЛЮС Vinorit Израиль</t>
  </si>
  <si>
    <t>ЭЛИТ ПЛЮС., структура</t>
  </si>
  <si>
    <t xml:space="preserve">МАСИВ мат., структура </t>
  </si>
  <si>
    <t>Створка труба профильная 40х20х1.2мм  Толщ. ств. 73мм.</t>
  </si>
  <si>
    <t>Створка труба проф. 40х20х1.2мм Толщ. створки 73мм.</t>
  </si>
  <si>
    <t>Масив, Премиум, Премиум плюс.</t>
  </si>
  <si>
    <t xml:space="preserve">      Покраска порошковая: на выбор.</t>
  </si>
  <si>
    <t>Контроль качества(ОТК), вопросы рекламаций. Дмитрий.</t>
  </si>
  <si>
    <t>покраска порошк. На выбор.</t>
  </si>
  <si>
    <t xml:space="preserve">   Накладки  МДФ  с  двух сторон 12мм      </t>
  </si>
  <si>
    <t>30х20х1.2мм Толщина 45мм</t>
  </si>
  <si>
    <t xml:space="preserve"> Накладки  МДФ  с  двух сторон 12мм.      </t>
  </si>
  <si>
    <t>Толщина створки 67мм.</t>
  </si>
  <si>
    <t xml:space="preserve"> Покраска порошковая: на выбор.</t>
  </si>
  <si>
    <t>Отгрузка, готовность продукции,                     как к нам доехать. Татьяна.</t>
  </si>
  <si>
    <t xml:space="preserve">               Пленка мат " Серый гаризонт"</t>
  </si>
  <si>
    <t xml:space="preserve">               Упаковка пенопласт + оргалит</t>
  </si>
  <si>
    <t xml:space="preserve">                Пленки Vinorit."плюс"</t>
  </si>
  <si>
    <t xml:space="preserve">               Терморазрыв</t>
  </si>
  <si>
    <t xml:space="preserve">               Утепление рамы минватой</t>
  </si>
  <si>
    <t xml:space="preserve">  Накладка МДФ с внутренней стороны 12мм      </t>
  </si>
  <si>
    <t>Покраска порошковая: на выбор.</t>
  </si>
  <si>
    <t>Милениум (мат. структура)</t>
  </si>
  <si>
    <t>Милениум Плюс (мат. структура)</t>
  </si>
  <si>
    <t>Комфорт (мат. структура)</t>
  </si>
  <si>
    <t>Комфорт Плюс (мат. структура)</t>
  </si>
  <si>
    <t>Броня (мат. структура)</t>
  </si>
  <si>
    <t>Броня Плюс (мат. структура)</t>
  </si>
  <si>
    <t xml:space="preserve">80х40х60х40х1.5мм., </t>
  </si>
  <si>
    <t>Рама труба проф. 40х40 + терморазрыв 16мм.Толщ. 59мм.</t>
  </si>
  <si>
    <t xml:space="preserve">60х40х1.5мм </t>
  </si>
  <si>
    <t>Толщина створки 93мм.</t>
  </si>
  <si>
    <t>Заглушки под монтажные анкера.</t>
  </si>
  <si>
    <t xml:space="preserve">Цветовая  гамма :  каталог  пленок тм  LA      </t>
  </si>
  <si>
    <t>Образцы рисунков с 1по452(каталог тм LA)</t>
  </si>
  <si>
    <t xml:space="preserve">Утеплитель: пенопласт или минвата         </t>
  </si>
  <si>
    <t xml:space="preserve">Упаковка коробка.   </t>
  </si>
  <si>
    <t>Серд. 90мм (40*50) ключ/поворотник-2 шт.</t>
  </si>
  <si>
    <t>Дополнительная комплектация: патина, терморазрыв.</t>
  </si>
  <si>
    <t>для груп Масив, Премиум, Премиум плюс, Милениум, Милениум Плюс.</t>
  </si>
  <si>
    <t>Антисрезы. Нерж. Порог</t>
  </si>
  <si>
    <t>Рама труба проф. 80х40х50х25х1.5мм.,+терморазрыв</t>
  </si>
  <si>
    <t>Толщина рамы 120мм.</t>
  </si>
  <si>
    <t>Рама труба проф. 80х40х60х40х1.5мм.,+терморазрыв</t>
  </si>
  <si>
    <t>Толщина рамы 157мм.</t>
  </si>
  <si>
    <t xml:space="preserve">80х40х1.5мм </t>
  </si>
  <si>
    <t>Толщина створки 115мм.</t>
  </si>
  <si>
    <t>Серд. 110мм (50*60) ключ/поворотник</t>
  </si>
  <si>
    <t>Серд. 110мм (50*60) ключ/поворотник - 2 шт.</t>
  </si>
  <si>
    <t xml:space="preserve">Утеплитель рама + створка минвата (Knauf)       </t>
  </si>
  <si>
    <t xml:space="preserve">Накладки МДФ с двух сторон 12мм      </t>
  </si>
  <si>
    <t xml:space="preserve"> Образцы рисунков с 1по452(каталог тм LA)</t>
  </si>
  <si>
    <t xml:space="preserve"> Цветовая  гамма :  каталог  пленок тм  LA      </t>
  </si>
  <si>
    <t xml:space="preserve"> Утеплитель: пенопласт или минвата         </t>
  </si>
  <si>
    <t>Покраска порошковая: черная (рама+створка)</t>
  </si>
  <si>
    <t xml:space="preserve"> Упаковка гофракортон.   </t>
  </si>
  <si>
    <t xml:space="preserve">Упаковка гофракортон.   </t>
  </si>
  <si>
    <t>Бастион офис Vinorit Израиль     + влагостойкий МДФ</t>
  </si>
  <si>
    <t xml:space="preserve">Гарантия не распространяется на замки 28.00 и Class 1082, а также их аналоги т.к. данные модели разработаны для межкомнатных дверей. </t>
  </si>
  <si>
    <t>UBD Модель 1 (мат. структура)</t>
  </si>
  <si>
    <t xml:space="preserve"> Наличник 12х80мм. </t>
  </si>
  <si>
    <t>Наличник 12х80мм.</t>
  </si>
  <si>
    <t>Наличник 12х80мм. </t>
  </si>
  <si>
    <t>Серия РОМБ</t>
  </si>
  <si>
    <t xml:space="preserve">Створка труба проф.30х20х1.2мм </t>
  </si>
  <si>
    <t>Рама 60х40х1.5мм.+гнутая четверть толщ. 60мм</t>
  </si>
  <si>
    <t xml:space="preserve">Лист металла 1мм. </t>
  </si>
  <si>
    <t>Толщина створки 58мм.</t>
  </si>
  <si>
    <t>Дополнительная комплектация:  антисрезы, нерж. порог.</t>
  </si>
  <si>
    <t xml:space="preserve">Замок нижн. Class 252(сувальдный), верх. Class 257 </t>
  </si>
  <si>
    <t>Рама 80х40х1.5мм.+гнутая четверть толщ. рамы 82мм.</t>
  </si>
  <si>
    <t>Толщина рамы 93мм.</t>
  </si>
  <si>
    <t xml:space="preserve">Серия Афины   </t>
  </si>
  <si>
    <t xml:space="preserve"> Элит, Масив, Премиум, Премиум плюс, МонолитМилениум Комфорт, Броня.</t>
  </si>
  <si>
    <t>для 860 и 960 групп Стандарт, Стандарт плюс</t>
  </si>
  <si>
    <t>Финская влагостойкая фанера  12 мм</t>
  </si>
  <si>
    <t>Финская влагостойкая фанера 12 мм</t>
  </si>
  <si>
    <t>Финская влагостойкая фанера 15 мм</t>
  </si>
  <si>
    <t xml:space="preserve">Рама труба проф. 80х40х1.5мм.,+термомост </t>
  </si>
  <si>
    <t>для группы Бастион, Бастион плюс</t>
  </si>
  <si>
    <t>на все группы дверей кроме Милениум, Комфорт, Броня</t>
  </si>
  <si>
    <t>Ручка розетка. Броненакладка.Покр. порошк.: на выбор.</t>
  </si>
  <si>
    <t>40х20х1.2мм Толщина 58мм.</t>
  </si>
  <si>
    <t>Бастион офис, гарантия на накладки 3 года</t>
  </si>
  <si>
    <t>Бастион, Бастион плюс,  гарантия на накладки 3 года</t>
  </si>
  <si>
    <t>Стандарт, Стандарт плюс, Масив, Элит, Премиум, Монолит, гарантия на накладки 3 года</t>
  </si>
  <si>
    <t>Рама 60х40х60х40х1.5мм.+терморазрыв</t>
  </si>
  <si>
    <t>Замки Kale252/Rw/b(сердцевина),Kale257/L(сувальдный)</t>
  </si>
  <si>
    <t>Для группы Монолит</t>
  </si>
  <si>
    <t xml:space="preserve"> Наличник 16х80мм.</t>
  </si>
  <si>
    <t xml:space="preserve"> Наличник 16х80мм</t>
  </si>
  <si>
    <t xml:space="preserve"> Наличник 16х80мм.  глазок ЕСТЬ</t>
  </si>
  <si>
    <t>860 и 960  12 мм</t>
  </si>
  <si>
    <t>1200  12 мм</t>
  </si>
  <si>
    <t>1200 16 мм</t>
  </si>
  <si>
    <t>Наличники 12 мм</t>
  </si>
  <si>
    <t>Дополнительная комплектация:  антисрезы, нерж. порог., четверть,  декор.</t>
  </si>
  <si>
    <t>Дополнительная комплектация:  нерж. порог, патина,ковка + стеклопакет 38мм.</t>
  </si>
  <si>
    <t>Дополнительная комплектация:  нерж. порог, патина, ковка + стеклопакет 38мм.</t>
  </si>
  <si>
    <t>Наличник фрезерованый   16 мм</t>
  </si>
  <si>
    <t xml:space="preserve"> 860 и 960 Фин. влаг. фанера 12 мм</t>
  </si>
  <si>
    <t xml:space="preserve"> 860 и 960 Фин. влаг. фанера 15 мм</t>
  </si>
  <si>
    <t xml:space="preserve"> 1200 Фин. влаг. фанера 12 мм</t>
  </si>
  <si>
    <t xml:space="preserve"> 1200 Фин. влаг. фанера 15 мм</t>
  </si>
  <si>
    <t>Наличник Фин. влаг. фанера 12 мм</t>
  </si>
  <si>
    <t>Наличник Фин. влаг. фанера 15 мм</t>
  </si>
  <si>
    <t>Рама труба профильная 60х40х1.5мм.,+термомост 12мм</t>
  </si>
  <si>
    <t xml:space="preserve">   Утеплитель: минвата         </t>
  </si>
  <si>
    <t xml:space="preserve">   Утеплитель:  минвата         </t>
  </si>
  <si>
    <t xml:space="preserve">Замок нижний Class 352 (краб) под цилиндр </t>
  </si>
  <si>
    <t>Серия БФ одностворки</t>
  </si>
  <si>
    <t>для всех групп дверей кроме УБД и УКР</t>
  </si>
  <si>
    <t>Серия СД одностворки</t>
  </si>
  <si>
    <t>Серия СД двухстворки</t>
  </si>
  <si>
    <t>Серия Рим (3D) одностворки</t>
  </si>
  <si>
    <t>Серия Рим (3D) двухстворки</t>
  </si>
  <si>
    <t>Серия Волна одностворки</t>
  </si>
  <si>
    <t>Серия Комби одностворки (только в квартиру)</t>
  </si>
  <si>
    <t>Серия Гранд одностворки (только в квартиру)</t>
  </si>
  <si>
    <t>Серия Модерн одностворки</t>
  </si>
  <si>
    <t>Серия Орион-1 одноств.(только в квартиру)</t>
  </si>
  <si>
    <t>Серия Орион- 2,3,4 одност.(только в квартиру)</t>
  </si>
  <si>
    <t>Серия Адель 1,2 одностворки</t>
  </si>
  <si>
    <t>-</t>
  </si>
  <si>
    <t>Серия Адель 3,4 одностворки</t>
  </si>
  <si>
    <t xml:space="preserve">Автоэмаль </t>
  </si>
  <si>
    <t>на все группы дверей МДФ 16мм. кроме  УКР и УБД</t>
  </si>
  <si>
    <t>на все группы дверей кроме Техно, УКР и УБД</t>
  </si>
  <si>
    <t>Декоры для групп Офис.</t>
  </si>
  <si>
    <t>Только для групп Бастион Офис, Премиум Офис</t>
  </si>
  <si>
    <t>Декор №11-16</t>
  </si>
  <si>
    <t>Декор №17-19</t>
  </si>
  <si>
    <t>Декор №20-23</t>
  </si>
  <si>
    <t>www.la.in.ua</t>
  </si>
  <si>
    <t>tmla@ukr.net</t>
  </si>
  <si>
    <t>Замок нижн.  Class 28.00,    Замок верхн.  10,82 или аналоги</t>
  </si>
  <si>
    <t>Замок нижн . Class 28.00,  Замок верхн.  10,82 или аналоги</t>
  </si>
  <si>
    <t>Замок нижн. Class 28.00,    Замок верхн.  10,82 или аналоги</t>
  </si>
  <si>
    <t>Замок нижний Class 28.00 Замок верхн. Class 10.82</t>
  </si>
  <si>
    <t xml:space="preserve">Замок нижний Class 28.00 Замок верхн.Class 10.82 </t>
  </si>
  <si>
    <t>Замок нижн.:Class 28.00 Замок верхн. 10.82 или аналоги</t>
  </si>
  <si>
    <t>заказные пленки Артель группа 1</t>
  </si>
  <si>
    <t>Акация А2001-34Р</t>
  </si>
  <si>
    <t>Белая структура 109-GWP</t>
  </si>
  <si>
    <t>Бук G0101-S3P</t>
  </si>
  <si>
    <t>Береза А3001-А5P</t>
  </si>
  <si>
    <t>Венге светлый А0306-А4P</t>
  </si>
  <si>
    <t>Венге темный А0304А5Р</t>
  </si>
  <si>
    <t>Венге южный А2201-А10Р</t>
  </si>
  <si>
    <t>Венге южный горизонт А3901-А11Р</t>
  </si>
  <si>
    <t>Венге серый горизонт А3903-А11Р</t>
  </si>
  <si>
    <t>Венге темный расспил D1101-H13P</t>
  </si>
  <si>
    <t>Венге светлый распил D1102-H13P</t>
  </si>
  <si>
    <t>Дуб темный А0415-А6Р</t>
  </si>
  <si>
    <t>Дуб рустикаль А0713-37Р</t>
  </si>
  <si>
    <t>Дуб беленый А2603-34Р</t>
  </si>
  <si>
    <t>Дуб золотой А0401-А6Р</t>
  </si>
  <si>
    <t>Дуб вулканический А0409-А6Р</t>
  </si>
  <si>
    <t>Дуб сокальский Е0901-33Р</t>
  </si>
  <si>
    <t>Орех светлый С1101-33Р</t>
  </si>
  <si>
    <t>Орех темный С0801-30Р</t>
  </si>
  <si>
    <t>Орех лесной С0701-А5Р</t>
  </si>
  <si>
    <t>Черешня В0201-S3P</t>
  </si>
  <si>
    <t>Ольха В0501-S3P</t>
  </si>
  <si>
    <t>Яблоня структурная D0301-35P</t>
  </si>
  <si>
    <t>Кордоба темная D0912-A5P</t>
  </si>
  <si>
    <t>Ясень жемчужный 186GWP</t>
  </si>
  <si>
    <t>Белый супер мат 197-SIP</t>
  </si>
  <si>
    <t>Зеленый лед супермат 821-SIP</t>
  </si>
  <si>
    <t>Орех седой светлый М0402-S3P</t>
  </si>
  <si>
    <t>Орех седой темный М0403-S3P</t>
  </si>
  <si>
    <t>Черная шагрень 201-58Р</t>
  </si>
  <si>
    <t>Белая шагрень 114-S3P</t>
  </si>
  <si>
    <t>Антрацид 026-3SP</t>
  </si>
  <si>
    <t>Белый шелк 160-Н3Р</t>
  </si>
  <si>
    <t>Алюминевый шелк 206-Н3Р</t>
  </si>
  <si>
    <t>Дуб английский А3301-W7P</t>
  </si>
  <si>
    <t>Дуб санта А2014-W7P</t>
  </si>
  <si>
    <t>Клен явор 1084-W8P Новинка</t>
  </si>
  <si>
    <t>Тиковое дерево Е0322-W4P</t>
  </si>
  <si>
    <t>Венге светлый глуб.тиснения А0317-W4P</t>
  </si>
  <si>
    <t>Дижон Е0605-W6P</t>
  </si>
  <si>
    <t>Дуб кортина Н1108-Н8Р</t>
  </si>
  <si>
    <t>Дуб антик Е0302-W9P</t>
  </si>
  <si>
    <t>Карпатская ель Е0202-W9P</t>
  </si>
  <si>
    <t>Старое дерево Е0301-W9P</t>
  </si>
  <si>
    <t>заказные пленки Весь Декор группа 1</t>
  </si>
  <si>
    <t>Дуб полярный 1279-FHP</t>
  </si>
  <si>
    <t>Дуб графит DM805-FH</t>
  </si>
  <si>
    <t>Дуб синий DM402-FH</t>
  </si>
  <si>
    <t>Дуб кашемир DM180-FH</t>
  </si>
  <si>
    <t>Алебастр структура DM181-FH</t>
  </si>
  <si>
    <t>Дуб белый 1223-FGP</t>
  </si>
  <si>
    <t>Дуб каменный 1223-FGP</t>
  </si>
  <si>
    <t>Дуб флоренция 1224-65P</t>
  </si>
  <si>
    <t>Дуб конкордия светлая 1228-FGP</t>
  </si>
  <si>
    <t>Дуб конкордия светлая (Т) 1228-65P</t>
  </si>
  <si>
    <t>Дуб конкордия темная 1229-65P</t>
  </si>
  <si>
    <t>Ясень в патине 716-Т32P</t>
  </si>
  <si>
    <t>Белая стр.в золоте 106-Т32P</t>
  </si>
  <si>
    <t>Белая стр.в серебре 117-Т32P</t>
  </si>
  <si>
    <t>Дуб в патине Е0107-Т36P</t>
  </si>
  <si>
    <t>Чорное дерево в золоте 228-Т30P</t>
  </si>
  <si>
    <t>Бирюза в золоте В0805-Т30P</t>
  </si>
  <si>
    <t>заказные пленки Весь Декор группа 3</t>
  </si>
  <si>
    <t>заказные пленки Весь Декор группа 2</t>
  </si>
  <si>
    <t>Светлый какао1228-S1PR Soft-touch</t>
  </si>
  <si>
    <t>Зеленый лед супермат 821-S1R Soft-touch</t>
  </si>
  <si>
    <t>Лате супермат 0010-S1R Soft-touch</t>
  </si>
  <si>
    <t>Темный хаки супермат 1229-S1R Soft-touch</t>
  </si>
  <si>
    <t>Светлый серый супермат 1224-S1R Soft-touch</t>
  </si>
  <si>
    <t xml:space="preserve">Смоки супермат 884-S1РR </t>
  </si>
  <si>
    <t xml:space="preserve">Элегантно серый супермат 885-S1РR </t>
  </si>
  <si>
    <t>Антик алюминий YK1146-02AK</t>
  </si>
  <si>
    <t>Антик кремний YK1155-05AK</t>
  </si>
  <si>
    <t>Антик медь YK1147-01AK</t>
  </si>
  <si>
    <t>Антик никель YK1155-04AK</t>
  </si>
  <si>
    <t>заказные пленки Артель группа 2</t>
  </si>
  <si>
    <t>заказные пленки Артель группа 3</t>
  </si>
  <si>
    <t>заказные пленки Артель группа 4</t>
  </si>
  <si>
    <t>Пленки на заказ Артель группа 1</t>
  </si>
  <si>
    <t>Пленки на заказ Артель группа 2</t>
  </si>
  <si>
    <t>Пленки на заказ Артель группа 3</t>
  </si>
  <si>
    <t>Пленки на заказ Артель группа 4</t>
  </si>
  <si>
    <t>Пленки на заказ Весь Декор группа 1</t>
  </si>
  <si>
    <t>Пленки на заказ Весь Декор группа 2</t>
  </si>
  <si>
    <t>Пленки на заказ Весь Декор группа 3</t>
  </si>
  <si>
    <t>Лист металла 1,0мм с наружной стороны.</t>
  </si>
  <si>
    <t>Дополнительная комплектация:  нерж. порог, патина, ковка + стеклопакет 38мм..</t>
  </si>
  <si>
    <t xml:space="preserve"> Броненакладка  "утоплена"</t>
  </si>
  <si>
    <t xml:space="preserve">Каталог заказных матовых пленок  Артель </t>
  </si>
  <si>
    <t>250 грн.</t>
  </si>
  <si>
    <t xml:space="preserve">Каталог заказных матовых пленок Весь Декор </t>
  </si>
  <si>
    <t>100 грн.</t>
  </si>
  <si>
    <t xml:space="preserve"> </t>
  </si>
  <si>
    <t>Ручка RDA (Италия)</t>
  </si>
  <si>
    <t>на все группы дверей с ручкой резеткой</t>
  </si>
  <si>
    <t>Б33</t>
  </si>
  <si>
    <t>Уплотнитель SAP (V-образный)</t>
  </si>
  <si>
    <t>Рама: тр. 60×40 толщ. 1,5 мм, Створка: тр.40×20 (толщ, 1,2мм); Лист металла 2 шт.(по 1,5 мм)Глазок есть.</t>
  </si>
  <si>
    <t>Замок нижній Class 252 R, верхній Class 3В8-8Д, Серцевина 70 мм (35 * 35) ключ / поворотник.Ручка розетка.</t>
  </si>
  <si>
    <t>Три петли 80мм на скр. подшипниках.Наличник метал 1,5мм.Утепление минвата.Антисрезы.Броненакладка.</t>
  </si>
  <si>
    <t xml:space="preserve"> Покраска порошковая на выбор.          Дополнительная комплектация: нерж. порог.</t>
  </si>
  <si>
    <t>Замок нижний  Kale 252/R w/b под цилиндр</t>
  </si>
  <si>
    <t>Замок верхний Kale 257/L  сувальдный</t>
  </si>
  <si>
    <t>Замок нижний Kale 252/R w/b под цилиндр</t>
  </si>
  <si>
    <t>Замок верхний Kale 257 w/b цилиндр</t>
  </si>
  <si>
    <t>Регион Vinorit Израиль                 + влагостойкий МДФ</t>
  </si>
  <si>
    <t>Регион Vinorit Израиль                  + влагостойкий МДФ</t>
  </si>
  <si>
    <t>для групп Стандарт, Стандарт плюс, Элит, Масив, Премиум, Премиум плюс.</t>
  </si>
  <si>
    <t>Фурнитура КВАДРО</t>
  </si>
  <si>
    <t>Дуб английский тонкий  NEWu603(т)</t>
  </si>
  <si>
    <t>Альпийская ель265-1Т</t>
  </si>
  <si>
    <t>Бордо641-1</t>
  </si>
  <si>
    <t>Венге темный премиум /0.18/ D-2345</t>
  </si>
  <si>
    <t>Белый тик  mix    NEW018(т)</t>
  </si>
  <si>
    <t>Алюминий тисненый МВР58T</t>
  </si>
  <si>
    <t xml:space="preserve">Белая стуктура (патина) 43Т </t>
  </si>
  <si>
    <t>Алюминий глянец2907-02GP</t>
  </si>
  <si>
    <t>Бетон металлик  NEW3020(т)</t>
  </si>
  <si>
    <t>АлюминийМВР57</t>
  </si>
  <si>
    <t>Белые дюны 6G-16</t>
  </si>
  <si>
    <t>Асфальт глянец NEW8032 G</t>
  </si>
  <si>
    <t xml:space="preserve">Бетон серый тонкий  NEW130 (т) </t>
  </si>
  <si>
    <t>Белое дерево3Т-1</t>
  </si>
  <si>
    <t>Белый D11 наружный  d11</t>
  </si>
  <si>
    <t>Бавария глянец        ART 31G</t>
  </si>
  <si>
    <t>Вишня Tobacco горизонт тонкий035(т)</t>
  </si>
  <si>
    <t>Белый 1129</t>
  </si>
  <si>
    <t>Белый глянец 57g</t>
  </si>
  <si>
    <t>Баклажан Глянец   617 G</t>
  </si>
  <si>
    <t>Вишня горизонт 061(т)</t>
  </si>
  <si>
    <t>Белый D11 наружный  тонкийd11(т)</t>
  </si>
  <si>
    <t>Белый глянец SМВР6G-5</t>
  </si>
  <si>
    <t>Белый глянец SМВР6G-4</t>
  </si>
  <si>
    <t>Дуб Argento mix    NEW 009(т)</t>
  </si>
  <si>
    <t>Белый супермат3t-2</t>
  </si>
  <si>
    <t>Белый глянец SМВР6G-6</t>
  </si>
  <si>
    <t>Белый глянецSМВР6G-1</t>
  </si>
  <si>
    <t>Дуб Davraz mix     NEW053(т)</t>
  </si>
  <si>
    <t>Белый тисненый 94</t>
  </si>
  <si>
    <t>Белый софт тонкий  NEW1 SТ (т)</t>
  </si>
  <si>
    <t>Белый глянецSМВР6G-11</t>
  </si>
  <si>
    <t>Лиственница горная  светлая2032P(т)</t>
  </si>
  <si>
    <t>Бетон бежевый 129</t>
  </si>
  <si>
    <t>Береза(патина)5009</t>
  </si>
  <si>
    <t>Белый глянецSМВР6G-2</t>
  </si>
  <si>
    <t>Лиственница горная темная9032 Р(т)</t>
  </si>
  <si>
    <t>Бетон пепельный 7802</t>
  </si>
  <si>
    <t>Бетон  антрацит наружный D135d135</t>
  </si>
  <si>
    <t>Белый металликМА 10 GP</t>
  </si>
  <si>
    <t>Орех Милано  mix     NEW039(т)</t>
  </si>
  <si>
    <t xml:space="preserve">Бетон пепельный тонкий7802(т) </t>
  </si>
  <si>
    <t>Бетон  наружный D134d134</t>
  </si>
  <si>
    <t>Белый софт 01ST</t>
  </si>
  <si>
    <t>Распил темный  NEW1103(т)</t>
  </si>
  <si>
    <t>Бетон ржавый    7804</t>
  </si>
  <si>
    <t>Бетон бежевый D129 наружный NEWd129</t>
  </si>
  <si>
    <t>Бирюза глянец NEW8034 G</t>
  </si>
  <si>
    <t>Серый супермат 1-003(т)</t>
  </si>
  <si>
    <t>Бетон светлый   7803</t>
  </si>
  <si>
    <t>Венге мали2655</t>
  </si>
  <si>
    <t>Бордо глянец             АRТ 641G-1</t>
  </si>
  <si>
    <t>Серый тисненый 1-009(т)</t>
  </si>
  <si>
    <t xml:space="preserve">Бетон светлый тонкий7803(т) </t>
  </si>
  <si>
    <t>Венге светлый распил2413Р</t>
  </si>
  <si>
    <t>Бордовый металликМА 04 GP</t>
  </si>
  <si>
    <t>Тик  mix     NEW006(т)</t>
  </si>
  <si>
    <t>Бетон серый 130</t>
  </si>
  <si>
    <t>Венге темный распил2415Р</t>
  </si>
  <si>
    <t>Ваниль глянецАRТ 35G</t>
  </si>
  <si>
    <t>Бетон темный   7806</t>
  </si>
  <si>
    <t>Венге темный софт19ST (т)</t>
  </si>
  <si>
    <t>Ваниль софт 06ST</t>
  </si>
  <si>
    <t>Бетон темный тонкий7806(т)</t>
  </si>
  <si>
    <t>Венге шпон  5202</t>
  </si>
  <si>
    <t>Венге  темный софт 194ST</t>
  </si>
  <si>
    <t>Бук баварскийМВР 256</t>
  </si>
  <si>
    <t>Винтаж 2837</t>
  </si>
  <si>
    <t>Венге Симба перламутрART 194-8GP</t>
  </si>
  <si>
    <t>Бук натуральныйМВР33</t>
  </si>
  <si>
    <t>Вишня мореная D03 наружнаяd03</t>
  </si>
  <si>
    <t xml:space="preserve">Венге темный премиум /0,25/D-2345 </t>
  </si>
  <si>
    <t>ВанильМВР35</t>
  </si>
  <si>
    <t>Вишня темная D80 наружнаяd80</t>
  </si>
  <si>
    <t>Голубой металликМА 05 GP</t>
  </si>
  <si>
    <t>Венге ваниль горизонт  NEW288-5т</t>
  </si>
  <si>
    <t>Вудлайн  серый 279-2Т</t>
  </si>
  <si>
    <t>Графит глянец NEW8033 G</t>
  </si>
  <si>
    <t>Венге Каир 1703Т</t>
  </si>
  <si>
    <t>Вудлайн беж279-1Т</t>
  </si>
  <si>
    <t>Графит софт NEW23ST</t>
  </si>
  <si>
    <t>Венге светлый горизонт 288-3т</t>
  </si>
  <si>
    <t>Вудлайн белый 279Т</t>
  </si>
  <si>
    <t>Грей софт 09ST</t>
  </si>
  <si>
    <t>Венге светлыйMBP 194-7T</t>
  </si>
  <si>
    <t>Графит D001 наружныйd001</t>
  </si>
  <si>
    <t>Груша пастель глянецD 228G</t>
  </si>
  <si>
    <t>Венге светлыйMBP 194-7T-1</t>
  </si>
  <si>
    <t>Груша пастельD 228</t>
  </si>
  <si>
    <t>Груша светлая глянецSMBP 15006G</t>
  </si>
  <si>
    <t>Венге серый горизонт  тонкий288 Т(т)</t>
  </si>
  <si>
    <t>Дуб (патина) 156Т</t>
  </si>
  <si>
    <t>Дуб глянецSМВР13G</t>
  </si>
  <si>
    <t>Венге серый горизонт 288т</t>
  </si>
  <si>
    <t>Дуб Blue7617</t>
  </si>
  <si>
    <t>Дуб золотой премиум  /0,18/D-2171</t>
  </si>
  <si>
    <t>Венге темный горизонт тонкий288-1 Т(т)</t>
  </si>
  <si>
    <t>Дуб Capuccino7641</t>
  </si>
  <si>
    <t xml:space="preserve">Дуб золотой премиум /0,25/D-2171 </t>
  </si>
  <si>
    <t>Венге темный горизонт288-1т</t>
  </si>
  <si>
    <t>Дуб Cashmere 7642</t>
  </si>
  <si>
    <t>Дуб натуральный премиум /0,25/D-1472 Р</t>
  </si>
  <si>
    <t>Венге темный194-2T</t>
  </si>
  <si>
    <t>Дуб Cан-Ремо 2839</t>
  </si>
  <si>
    <t>Дуб португальский глянец0104G</t>
  </si>
  <si>
    <t>Венге темный194T</t>
  </si>
  <si>
    <t>Дуб Graphite 7640</t>
  </si>
  <si>
    <t>Дуб софт 143-15ST</t>
  </si>
  <si>
    <t>Венге южный89</t>
  </si>
  <si>
    <t>Дуб Porcelain    7667</t>
  </si>
  <si>
    <t>Дуб шале белый глянец  NEW223 G</t>
  </si>
  <si>
    <t>Вишня СакураМВР1892-24</t>
  </si>
  <si>
    <t>Дуб Portland NEW8041</t>
  </si>
  <si>
    <t>Дуб шале графит глянец  NEW123 G</t>
  </si>
  <si>
    <t>Вишня темная202-7t</t>
  </si>
  <si>
    <t>Дуб Venezia  7629</t>
  </si>
  <si>
    <t>Дуб шале корица глянец   NEW125 G</t>
  </si>
  <si>
    <t>Вишня ФоремаМВР21</t>
  </si>
  <si>
    <t>Дуб беленый D62 наружныйd62</t>
  </si>
  <si>
    <t>Дуб шале натуральный  глянец NEW127 G</t>
  </si>
  <si>
    <t>Голубая структура 424gt</t>
  </si>
  <si>
    <t>Дуб бронзовый южный наружный 5056 V</t>
  </si>
  <si>
    <t>Дуб шале светлый глянец NEW221 G</t>
  </si>
  <si>
    <t>Графит матовый001</t>
  </si>
  <si>
    <t>Дуб вулканический  D01наружныйd01</t>
  </si>
  <si>
    <t>Дуб шале седой глянец NEW126 G</t>
  </si>
  <si>
    <t>Графит тисненный  NEW2908-9Р/1,42</t>
  </si>
  <si>
    <t>Дуб золотой D90 наружныйd90</t>
  </si>
  <si>
    <t>Желтый глянец        АRТ 116G-1</t>
  </si>
  <si>
    <t>Груша светлаяS 15006</t>
  </si>
  <si>
    <t>Дуб золотой южный наружный 5046 V</t>
  </si>
  <si>
    <t>Жемчуг глянецSМВР56G</t>
  </si>
  <si>
    <t>Дуб  вулканический  240-3</t>
  </si>
  <si>
    <t>Дуб Кантри5048Т</t>
  </si>
  <si>
    <t>ЗебраноSMBP 241G</t>
  </si>
  <si>
    <t>Дуб антикART 246-2Т</t>
  </si>
  <si>
    <t>Дуб Кантри5048Т-1</t>
  </si>
  <si>
    <t>Зеленое яблоко 506G</t>
  </si>
  <si>
    <t>Дуб антикART 246-2Т-1</t>
  </si>
  <si>
    <t>Дуб Крафт NEW6102</t>
  </si>
  <si>
    <t>Зелень глянец          АRТ 50G-1</t>
  </si>
  <si>
    <t>Дуб беленый2Т</t>
  </si>
  <si>
    <t>Дуб магнолия 2798</t>
  </si>
  <si>
    <t>Золотой  металлик   софт 04F</t>
  </si>
  <si>
    <t>Дуб белый 65</t>
  </si>
  <si>
    <t>Дуб маренго патина2583</t>
  </si>
  <si>
    <t>Золотой песок004GP</t>
  </si>
  <si>
    <t>Дуб бразильский     282-11Р</t>
  </si>
  <si>
    <t>Дуб медовый патина5142</t>
  </si>
  <si>
    <t>Кальвадос-глянецSМВР9G</t>
  </si>
  <si>
    <t>Дуб бронзовый южный5056Р</t>
  </si>
  <si>
    <t>Дуб песочный2723-3</t>
  </si>
  <si>
    <t>Капучино глянец 018G-1</t>
  </si>
  <si>
    <t>Дуб Жасмин 128</t>
  </si>
  <si>
    <t>Дуб Португальский101</t>
  </si>
  <si>
    <t>Капучино софт 11ST</t>
  </si>
  <si>
    <t>Дуб золотой D90 наружный тонкийd90(т)</t>
  </si>
  <si>
    <t>Дуб Сан- Ремо темный2840</t>
  </si>
  <si>
    <t>Кедр глянецSМВР34G</t>
  </si>
  <si>
    <t>Дуб золотой горизонт 288-4т</t>
  </si>
  <si>
    <t>Дуб темный D02 наружный d02</t>
  </si>
  <si>
    <t>Коралл глянец  NEW203 G</t>
  </si>
  <si>
    <t>Дуб золотой южный5046Р</t>
  </si>
  <si>
    <t>Дуб Фельдберг(патина) 246-1Т</t>
  </si>
  <si>
    <t>Корень орехаSМВР46G</t>
  </si>
  <si>
    <t>Дуб золотой233-1</t>
  </si>
  <si>
    <t>Дуб фиолетовый 15Т</t>
  </si>
  <si>
    <t>Красное золото глянец254-1GP</t>
  </si>
  <si>
    <t>Дуб золотой233-2</t>
  </si>
  <si>
    <t>Дуб шале графит наружный d123</t>
  </si>
  <si>
    <t>Красный гл. перламутрART 1403GP</t>
  </si>
  <si>
    <t>Дуб золотой90</t>
  </si>
  <si>
    <t>Дуб шале корица наружный d125</t>
  </si>
  <si>
    <t>Красный глянец1С8G-2</t>
  </si>
  <si>
    <t>Дуб монументальный 9Т</t>
  </si>
  <si>
    <t>Дуб шампань D12 наружныйd12</t>
  </si>
  <si>
    <t>Крем глянец 36 GP</t>
  </si>
  <si>
    <t>Дуб натуральныйМВР13Т</t>
  </si>
  <si>
    <t>Золото3Т - З</t>
  </si>
  <si>
    <t>Лайм Глянец   507 G</t>
  </si>
  <si>
    <t>Дуб рустикальМВР11Т</t>
  </si>
  <si>
    <t>Каштан (патина)5102</t>
  </si>
  <si>
    <t>Латте глянец 027G-1</t>
  </si>
  <si>
    <t>Дуб Сильвер NEW2904</t>
  </si>
  <si>
    <t>Клен красный тисненый (патина)5029</t>
  </si>
  <si>
    <t>Латте софт 10ST</t>
  </si>
  <si>
    <t>Дуб сонома трюфель 282-22</t>
  </si>
  <si>
    <t>Красное дерево (патина)5060</t>
  </si>
  <si>
    <t>Лимон металликМА 06 GP</t>
  </si>
  <si>
    <t>Дуб сонома282-23</t>
  </si>
  <si>
    <t>Красный1C7</t>
  </si>
  <si>
    <t>Марсала софт12F</t>
  </si>
  <si>
    <t>Дуб темный D02 наружный тонкийd02(т)</t>
  </si>
  <si>
    <t>Ольха БаварияМВР31Т</t>
  </si>
  <si>
    <t xml:space="preserve">Махонь премиум /0,25/D-2167 </t>
  </si>
  <si>
    <t>Дуб темный102</t>
  </si>
  <si>
    <t>Оранж 1495-1</t>
  </si>
  <si>
    <t>Мокко3K5G-1</t>
  </si>
  <si>
    <t>Дуб флорида233-4</t>
  </si>
  <si>
    <t>Орех калифорнийский1868</t>
  </si>
  <si>
    <t>Небесно-голубой глянец  NEW45 G</t>
  </si>
  <si>
    <t>Дуб цинамон 1101</t>
  </si>
  <si>
    <t>Орех пасифик (патина)5117</t>
  </si>
  <si>
    <t>Олива глянец4B29G-1</t>
  </si>
  <si>
    <t>Дуб шале графит 123</t>
  </si>
  <si>
    <t>Орех шоколадный (патина)5008</t>
  </si>
  <si>
    <t>Оранж глянец          АRТ 1495G-1</t>
  </si>
  <si>
    <t>Дуб шале графит тонкий 123(т)</t>
  </si>
  <si>
    <t>Орех шпон 5203</t>
  </si>
  <si>
    <t>Оранж металликМА 09 GP</t>
  </si>
  <si>
    <t>Дуб шале графит тонкий 123-1(т)</t>
  </si>
  <si>
    <t>Персик    АRТ 70</t>
  </si>
  <si>
    <t>Орех лесной глянецSMBP53G</t>
  </si>
  <si>
    <t>Дуб шале карамель 124</t>
  </si>
  <si>
    <t>Серебро3Т - С</t>
  </si>
  <si>
    <t>Орех Милано перламутрART 123-17GP</t>
  </si>
  <si>
    <t>Дуб шале корица  тонкий125(т)</t>
  </si>
  <si>
    <t>Сосна Прованс 7501</t>
  </si>
  <si>
    <t>Орех Милано светлый глянецART 123-18GP</t>
  </si>
  <si>
    <t>Дуб шале корица  тонкий125-1(т)</t>
  </si>
  <si>
    <t>Тиковое дерево D24 наружноеd24</t>
  </si>
  <si>
    <t xml:space="preserve">Орех темный премиум /0,25/D-2189 </t>
  </si>
  <si>
    <t>Дуб шале корица 125</t>
  </si>
  <si>
    <t>Фисташка19</t>
  </si>
  <si>
    <t xml:space="preserve">Орех темный премиум /0.18/D-2189 </t>
  </si>
  <si>
    <t>Дуб шале натуральный  тонкий127(т)</t>
  </si>
  <si>
    <t>Эко-венге D88 наружныйd88</t>
  </si>
  <si>
    <t>Персик глянец         АRТ 70G</t>
  </si>
  <si>
    <t>Дуб шале натуральный  тонкий127-1(т)</t>
  </si>
  <si>
    <t>Ясень (патина)5002</t>
  </si>
  <si>
    <t>Розовый глянецART 1401G-1</t>
  </si>
  <si>
    <t>Дуб шале натуральный 127</t>
  </si>
  <si>
    <t>Ясень белый 1369</t>
  </si>
  <si>
    <t>Розовый металликМА 07 GP</t>
  </si>
  <si>
    <t>Дуб шале седой 126</t>
  </si>
  <si>
    <t>Ясень Бургунд патина2553</t>
  </si>
  <si>
    <t>Салатовый металликМА 08 GP</t>
  </si>
  <si>
    <t>Евровишня202-15</t>
  </si>
  <si>
    <t>Ясень коричневый патина2540</t>
  </si>
  <si>
    <t>Синий глянец перламутрART 47GP</t>
  </si>
  <si>
    <t>Зебрано горизонт  0304т</t>
  </si>
  <si>
    <t>Сиреневый гл. перламутрART 9200GP</t>
  </si>
  <si>
    <t>КальвадосМВР54</t>
  </si>
  <si>
    <t xml:space="preserve">Слива премиум /0,25/D-2152 Р </t>
  </si>
  <si>
    <t>Карпатская ель203-6</t>
  </si>
  <si>
    <t>Слоновая кость глянец37 GP</t>
  </si>
  <si>
    <t>Кашемир276Т</t>
  </si>
  <si>
    <t>Смоки софт 12ST</t>
  </si>
  <si>
    <t>Кедр люкс34</t>
  </si>
  <si>
    <t>Ультрамарин софт14F</t>
  </si>
  <si>
    <t>Лаванда бронза4Т-4</t>
  </si>
  <si>
    <t>Фисташка глянецART 19G-1</t>
  </si>
  <si>
    <t>Лаванда перламутр4Т-2-1</t>
  </si>
  <si>
    <t>Фисташка металлик   софт 20F</t>
  </si>
  <si>
    <t>Лаванда розовая 1402</t>
  </si>
  <si>
    <t>Фуксия софт18F</t>
  </si>
  <si>
    <t>Лаванда черная4Т-3</t>
  </si>
  <si>
    <t>Хамелеон красныйХА 01 GP</t>
  </si>
  <si>
    <t>Махонь 1Т</t>
  </si>
  <si>
    <t>Хамелеон синийХА 03 GP</t>
  </si>
  <si>
    <t>Морская волна структура 50gt</t>
  </si>
  <si>
    <t>Циан глянец  NEW8031G</t>
  </si>
  <si>
    <t>Мрамор Бронза NEW294-9P</t>
  </si>
  <si>
    <t>Циан софт08F</t>
  </si>
  <si>
    <t>Мрамор серый 294-3</t>
  </si>
  <si>
    <t>Черное золото глянец254-2GP</t>
  </si>
  <si>
    <t>Мрамор темный 294-4</t>
  </si>
  <si>
    <t>Черный глянец2905G-1</t>
  </si>
  <si>
    <t>Небесно-голубойМВР45</t>
  </si>
  <si>
    <t>Черный металликМА190GP</t>
  </si>
  <si>
    <t>Олива структура 5016</t>
  </si>
  <si>
    <t>Шведская слива глянецSMBP 0604G</t>
  </si>
  <si>
    <t>Ольха 29</t>
  </si>
  <si>
    <t>Эбен глянец190-8g</t>
  </si>
  <si>
    <t>Ольха натуральная 29-1</t>
  </si>
  <si>
    <t>Ольха тиснённая29Т-1</t>
  </si>
  <si>
    <t>Орех горизонт 288-2т</t>
  </si>
  <si>
    <t>Орех золотой 123-28Р</t>
  </si>
  <si>
    <t>Орех итальянский257-1</t>
  </si>
  <si>
    <t>Орех Каир  0213Т</t>
  </si>
  <si>
    <t>Орех лесной МВР53T</t>
  </si>
  <si>
    <t>Орех лесной МВР53T-1</t>
  </si>
  <si>
    <t>Орех миланский 242</t>
  </si>
  <si>
    <t>Орех светлыйD 722</t>
  </si>
  <si>
    <t>Орех светлыйD 722-1</t>
  </si>
  <si>
    <t>Орех седой темный   224-14P</t>
  </si>
  <si>
    <t>Орех темный            68Т</t>
  </si>
  <si>
    <t>Орех темный            68Т-1</t>
  </si>
  <si>
    <t>Орех тисненыйМВР59T</t>
  </si>
  <si>
    <t>Саламандра275Т</t>
  </si>
  <si>
    <t>СинийМВР47</t>
  </si>
  <si>
    <t>Скол дуба белый 1441</t>
  </si>
  <si>
    <t>Скол дуба черный 9238</t>
  </si>
  <si>
    <t>Слива Луиза123-24Р</t>
  </si>
  <si>
    <t>Слива темная тисненая269Т</t>
  </si>
  <si>
    <t>Слива ясная237-4</t>
  </si>
  <si>
    <t>Слоновая кость структура 1352</t>
  </si>
  <si>
    <t>Слоновоя кость 36-1</t>
  </si>
  <si>
    <t>Сокальская махонь466</t>
  </si>
  <si>
    <t>Сокальский дубMBP 20141-4</t>
  </si>
  <si>
    <t>Спил белый NEW3501</t>
  </si>
  <si>
    <t>Спил коричневый NEW299-2</t>
  </si>
  <si>
    <t>Спил светлый NEW299-3</t>
  </si>
  <si>
    <t>Спил серый NEW3502</t>
  </si>
  <si>
    <t>Старое деревоu 246Т</t>
  </si>
  <si>
    <t>Стоун NEW294-12А/1,42</t>
  </si>
  <si>
    <t>Структура Базальт 7013</t>
  </si>
  <si>
    <t>Структура белоснежная 7047</t>
  </si>
  <si>
    <t>Структура ваниль 7021</t>
  </si>
  <si>
    <t>Структура кашемир 7026</t>
  </si>
  <si>
    <t>Темная яблоня тисненаяМВР41Т</t>
  </si>
  <si>
    <t>Тиковое деревоART 246-3Т</t>
  </si>
  <si>
    <t>Тиковое деревоART 246-3Т-1</t>
  </si>
  <si>
    <t>Циан структура 821gt</t>
  </si>
  <si>
    <t>Черный 1130</t>
  </si>
  <si>
    <t>Черный тонкий  NEW1130(т)</t>
  </si>
  <si>
    <t>Шведская слива 0604Т</t>
  </si>
  <si>
    <t>Шелк белый4Т</t>
  </si>
  <si>
    <t>Шпон коричневый 133т(т)</t>
  </si>
  <si>
    <t>Шпон кофейный 131т(т)</t>
  </si>
  <si>
    <t>Шпон пепельный 132т(т)</t>
  </si>
  <si>
    <t>Шпон светлый 135т(т)</t>
  </si>
  <si>
    <t>Шпон серый 136т(т)</t>
  </si>
  <si>
    <t>Штрокс оливковыйART 258P</t>
  </si>
  <si>
    <t>Штрокс шоколадныйART 258-1P</t>
  </si>
  <si>
    <t>Эко-венге D88 наружный тонкийd88(т)</t>
  </si>
  <si>
    <t>Эко-венге88</t>
  </si>
  <si>
    <t>Яблоня МВР52Т</t>
  </si>
  <si>
    <t>Яблоня МВР52Т-1</t>
  </si>
  <si>
    <t>Яблоня ТоледоМВР27Т</t>
  </si>
  <si>
    <t>Ясень жемчужный2901WP</t>
  </si>
  <si>
    <t>Стандарт офис</t>
  </si>
  <si>
    <t>на все группы дверей кроме БРОНИ</t>
  </si>
  <si>
    <t>Заказы, финансовые вопросы, бухгалтерия.</t>
  </si>
  <si>
    <t xml:space="preserve">          Наш сайт</t>
  </si>
  <si>
    <t xml:space="preserve">    Прайс-лист -2</t>
  </si>
  <si>
    <t>Антисрезы. нерж. порог.</t>
  </si>
  <si>
    <t xml:space="preserve">Сердцевина Apecs Premier QM-80 </t>
  </si>
  <si>
    <t>для груп Стандарт, Стандарт Плюс, Элит, Элит Плюс Масив, Премиум, Премиум плюс.</t>
  </si>
  <si>
    <t>Накладка полимерная+наличник+патина</t>
  </si>
  <si>
    <t xml:space="preserve">наружная накладка 860/960   вместо МДФ 16  HLS </t>
  </si>
  <si>
    <t xml:space="preserve">Створка труба проф.40х20х1.2мм </t>
  </si>
  <si>
    <t>Лист металла 1мм. Толщина створки 67мм.</t>
  </si>
  <si>
    <t>Дополнительная комплектация: доп петля, антисрезы, нерж. порог., стеклопакет, ручка розетка.</t>
  </si>
  <si>
    <t>ПВХ-02 ЭКО</t>
  </si>
  <si>
    <t xml:space="preserve">                         Орех 722</t>
  </si>
  <si>
    <t>ПВХ-01 PRO</t>
  </si>
  <si>
    <t>ПВХ-20 ЭКО</t>
  </si>
  <si>
    <t xml:space="preserve">                         Орех 68-т</t>
  </si>
  <si>
    <t>ПВХ-02 PRO</t>
  </si>
  <si>
    <t>ПВХ-21 ЭКО</t>
  </si>
  <si>
    <t xml:space="preserve">                         Орех 53-т</t>
  </si>
  <si>
    <t>ПВХ-05 PRO</t>
  </si>
  <si>
    <t>ПВХ-23 ЭКО</t>
  </si>
  <si>
    <t xml:space="preserve">                         Ольха 29-т</t>
  </si>
  <si>
    <t>ПВХ-13 PRO</t>
  </si>
  <si>
    <t>ПВХ-37 ЭКО</t>
  </si>
  <si>
    <t xml:space="preserve">                         Вишня</t>
  </si>
  <si>
    <t>ПВХ-17 PRO</t>
  </si>
  <si>
    <t>ПВХ-42 ЭКО</t>
  </si>
  <si>
    <t xml:space="preserve">                         Бук натуральный 33</t>
  </si>
  <si>
    <t>ПВХ-19 PRO</t>
  </si>
  <si>
    <t>ПВХ-51 ЭКО</t>
  </si>
  <si>
    <t xml:space="preserve">                         Яблоня 27-т</t>
  </si>
  <si>
    <t>ПВХ-20 PRO</t>
  </si>
  <si>
    <t>ПВХ-53 ЭКО</t>
  </si>
  <si>
    <t xml:space="preserve">                         Яблоня 41-т</t>
  </si>
  <si>
    <t>ПВХ-21 PRO</t>
  </si>
  <si>
    <t>ПВХ-57 ЭКО</t>
  </si>
  <si>
    <t xml:space="preserve">                         Яблоня 52-т</t>
  </si>
  <si>
    <t>ПВХ-22 PRO</t>
  </si>
  <si>
    <t>ПВХ-58L-5 ЭКО</t>
  </si>
  <si>
    <t xml:space="preserve">                         Дуб сокальский</t>
  </si>
  <si>
    <t>ПВХ-23 PRO</t>
  </si>
  <si>
    <t>ПВХ-59S-5 ЭКО</t>
  </si>
  <si>
    <t xml:space="preserve">                         Венге тёмн.</t>
  </si>
  <si>
    <t>ПВХ-33 PRO</t>
  </si>
  <si>
    <t>ПВХ-61 ЭКО</t>
  </si>
  <si>
    <t xml:space="preserve">                        Махонь 1-т</t>
  </si>
  <si>
    <t>ПВХ-34 PRO</t>
  </si>
  <si>
    <t>ПВХ-79 ЭКО</t>
  </si>
  <si>
    <t xml:space="preserve">                        Кедр Люкс</t>
  </si>
  <si>
    <t>ПВХ-35 PRO</t>
  </si>
  <si>
    <t>ПВХ-80 ЭКО</t>
  </si>
  <si>
    <t xml:space="preserve">                        Слива Луиза</t>
  </si>
  <si>
    <t>ПВХ-36 PRO</t>
  </si>
  <si>
    <t>ПВХ-90 ЭКО</t>
  </si>
  <si>
    <t xml:space="preserve">                        Орех итальянский</t>
  </si>
  <si>
    <t>ПВХ-37 PRO</t>
  </si>
  <si>
    <t>ПВХ-91 ЭКО</t>
  </si>
  <si>
    <t xml:space="preserve">                        Орех  59-т</t>
  </si>
  <si>
    <t>ПВХ-40 PRO</t>
  </si>
  <si>
    <t>ПВХ-92 ЭКО</t>
  </si>
  <si>
    <t xml:space="preserve">                        Слива ясная</t>
  </si>
  <si>
    <t>ПВХ-41 PRO</t>
  </si>
  <si>
    <t>ПВХ-93 ЭКО</t>
  </si>
  <si>
    <t xml:space="preserve">                        Дуб золотой </t>
  </si>
  <si>
    <t>ПВХ-43 PRO</t>
  </si>
  <si>
    <t xml:space="preserve">                        Белое дерево</t>
  </si>
  <si>
    <t>ПВХ-44 PRO</t>
  </si>
  <si>
    <t xml:space="preserve">                        Алюминий</t>
  </si>
  <si>
    <t>ПВХ-45 PRO</t>
  </si>
  <si>
    <t xml:space="preserve">                        Ель карпатская </t>
  </si>
  <si>
    <t>ПВХ-57 PRO</t>
  </si>
  <si>
    <t xml:space="preserve">                        Венге светлый  </t>
  </si>
  <si>
    <t>ПВХ-58S-1 PRO</t>
  </si>
  <si>
    <t xml:space="preserve">                        Дуб антик        </t>
  </si>
  <si>
    <t>ПВХ-58P-1 PRO</t>
  </si>
  <si>
    <t xml:space="preserve">                        Тиковое дерево </t>
  </si>
  <si>
    <t>ПВХ-60 PRO</t>
  </si>
  <si>
    <t xml:space="preserve">                        Старое дерево </t>
  </si>
  <si>
    <t>ПВХ-62 PRO</t>
  </si>
  <si>
    <t>ПВХ-70 PRO</t>
  </si>
  <si>
    <t>ПВХ-73 PRO</t>
  </si>
  <si>
    <t>ПВХ-76 PRO</t>
  </si>
  <si>
    <t>ПВХ-77 PRO</t>
  </si>
  <si>
    <t>ПВХ-80 PRO</t>
  </si>
  <si>
    <t>ПВХ-83 PRO</t>
  </si>
  <si>
    <t>ПВХ-85 PRO</t>
  </si>
  <si>
    <t>ПВХ-90 PRO</t>
  </si>
  <si>
    <t>ПВХ-92 PRO</t>
  </si>
  <si>
    <r>
      <rPr>
        <b/>
        <sz val="10"/>
        <color indexed="10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 Викинг  Vinorit Израиль            +финская фанера</t>
    </r>
  </si>
  <si>
    <t>Модель 1</t>
  </si>
  <si>
    <r>
      <rPr>
        <b/>
        <sz val="10"/>
        <color indexed="10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Викинг  Vinorit Израиль            +финская фанера</t>
    </r>
  </si>
  <si>
    <t>Рама труба профильная 60х40+терморазрыв+60х40х1.5мм., Толщина 104 мм.</t>
  </si>
  <si>
    <t>Створка труба профильная 50х25х1,5 мм, Толщина створки 78мм.</t>
  </si>
  <si>
    <t>Три петли на подшипниках 25х115</t>
  </si>
  <si>
    <t>Антисрезы - 2 шт.</t>
  </si>
  <si>
    <t xml:space="preserve">   Утеплитель: пенопласт</t>
  </si>
  <si>
    <t>Замок нижн. Kale252/RL(сувальдный)</t>
  </si>
  <si>
    <t>Замок верхний Kale257w/b (под сердцевину)</t>
  </si>
  <si>
    <t>Порог нержавеющий</t>
  </si>
  <si>
    <t xml:space="preserve">Финская фанера  с  двух сторон: с наружи 15мм., с нутри 12 мм.  </t>
  </si>
  <si>
    <t xml:space="preserve"> Наличник финская фанера</t>
  </si>
  <si>
    <t>Покраска порошковая: на выбор.( по умолчанию медь антик)</t>
  </si>
  <si>
    <t>Премиум офис Vinorit Израиль    + влагостойкий МДФ</t>
  </si>
  <si>
    <t>Милениум   Vinorit Израиль              + влагостойкий МДФ</t>
  </si>
  <si>
    <t>Милениум Плюс  Vinorit Израиль              + влагостойкий МДФ</t>
  </si>
  <si>
    <t>Милениум Плюс   Vinorit Израиль              + влагостойкий МДФ</t>
  </si>
  <si>
    <t>Комфорт   Vinorit Израиль              + влагостойкий МДФ</t>
  </si>
  <si>
    <t>Комфорт  Vinorit Израиль              + влагостойкий МДФ</t>
  </si>
  <si>
    <t>Комфорт Плюс  Vinorit Израиль              + влагостойкий МДФ</t>
  </si>
  <si>
    <t>Комфорт Плюс Vinorit Израиль              + влагостойкий МДФ</t>
  </si>
  <si>
    <t>Комфорт Плюс  Vinorit Израиль             + влагостойкий МДФ</t>
  </si>
  <si>
    <t>Броня Vinorit Израиль                   + влагостойкий МДФ</t>
  </si>
  <si>
    <t>Броня  Vinorit Израиль                  + влагостойкий МДФ</t>
  </si>
  <si>
    <t>Броня Плюс  Vinorit Израиль            + влагостойкий МДФ</t>
  </si>
  <si>
    <t>Ручка розетка.  Уплотнитель SAP.</t>
  </si>
  <si>
    <t>Антисрезы. Уплотнитель SAP.</t>
  </si>
  <si>
    <t>Ручка розетка.  Антисрезы.  Уплотнитель SAP.</t>
  </si>
  <si>
    <t xml:space="preserve">Ручка розетка.  Антисрезы. Уплотнитель SAP. </t>
  </si>
  <si>
    <t xml:space="preserve">Ручка розетка.  Уплотнитель SAP. </t>
  </si>
  <si>
    <t>Ручка розетка . Уплотнитель SAP.</t>
  </si>
  <si>
    <t>Ручка розетка. Уплотнитель SAP.</t>
  </si>
  <si>
    <t>Три петли 115 мм. на  подшипниках Уплотнитель SAP.</t>
  </si>
  <si>
    <t>Упаковка гофракортон.   глазок ЕСТЬ</t>
  </si>
  <si>
    <t xml:space="preserve">Упаковка гофракортон. </t>
  </si>
  <si>
    <t>На все группы дверей</t>
  </si>
  <si>
    <t xml:space="preserve">На все группы дверей </t>
  </si>
  <si>
    <t>Гарантия 1 год. Гарантия не распостраняется  на все группы  UBD, УКР.</t>
  </si>
  <si>
    <t>Серия БЛ   (лепнина) одностворки                    с двух сторон    (только в квартиру)</t>
  </si>
  <si>
    <t>Серия БЛ   (лепнина) двухстворки                   с двух сторон    (только в квартиру)</t>
  </si>
  <si>
    <t>Модель 2,4,7,8,12</t>
  </si>
  <si>
    <t>Модель 3,11</t>
  </si>
  <si>
    <t>Модель 5,9</t>
  </si>
  <si>
    <t>Модель 6,10,20</t>
  </si>
  <si>
    <t>Модель  13-19,24-30</t>
  </si>
  <si>
    <t>Модель  31-36</t>
  </si>
  <si>
    <t>Ручка розетка. Евро  уплотнитель SAP два контура.</t>
  </si>
  <si>
    <t>Порог нержавеющий.  Наличник финская фанера</t>
  </si>
  <si>
    <t>ВИКИНГ</t>
  </si>
  <si>
    <t>ВИКИНГ ПЛЮС дешевле на  120грн</t>
  </si>
  <si>
    <r>
      <rPr>
        <b/>
        <sz val="10"/>
        <color indexed="10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Викинг  Vinorit  Израиль +финская фанера</t>
    </r>
  </si>
  <si>
    <t>РАСПРОДАЖА!!!</t>
  </si>
  <si>
    <t>Ручка розетка . Евро  уплотнитель SAP два контура.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</si>
</sst>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грн.-422]"/>
  </numFmts>
  <fonts count="7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10"/>
      <name val="Arial Cyr"/>
      <charset val="204"/>
    </font>
    <font>
      <sz val="14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color indexed="10"/>
      <name val="Arial"/>
      <family val="2"/>
      <charset val="204"/>
    </font>
    <font>
      <sz val="18"/>
      <name val="Times New Roman"/>
      <family val="1"/>
      <charset val="204"/>
    </font>
    <font>
      <b/>
      <i/>
      <sz val="36"/>
      <name val="Adobe Hebrew"/>
      <family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9.5"/>
      <name val="Calibri"/>
      <family val="2"/>
      <charset val="204"/>
    </font>
    <font>
      <b/>
      <sz val="1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Arial Black"/>
      <family val="2"/>
      <charset val="204"/>
    </font>
    <font>
      <b/>
      <sz val="14"/>
      <name val="Arial Black"/>
      <family val="2"/>
      <charset val="204"/>
    </font>
    <font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16"/>
      <name val="Arial Black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22"/>
      <name val="Arial Cyr"/>
      <charset val="204"/>
    </font>
    <font>
      <b/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u/>
      <sz val="20"/>
      <color rgb="FF00B050"/>
      <name val="Arial Cyr"/>
      <charset val="204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6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medium">
        <color theme="1"/>
      </top>
      <bottom/>
      <diagonal/>
    </border>
    <border>
      <left style="thick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ck">
        <color indexed="64"/>
      </right>
      <top/>
      <bottom/>
      <diagonal/>
    </border>
    <border>
      <left style="medium">
        <color theme="1"/>
      </left>
      <right style="thick">
        <color indexed="64"/>
      </right>
      <top style="medium">
        <color indexed="64"/>
      </top>
      <bottom/>
      <diagonal/>
    </border>
    <border>
      <left style="medium">
        <color theme="1"/>
      </left>
      <right style="thick">
        <color indexed="64"/>
      </right>
      <top/>
      <bottom style="medium">
        <color theme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7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46" fillId="0" borderId="0"/>
    <xf numFmtId="0" fontId="56" fillId="0" borderId="0">
      <alignment horizontal="left"/>
    </xf>
  </cellStyleXfs>
  <cellXfs count="97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8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8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" fontId="11" fillId="4" borderId="3" xfId="0" applyNumberFormat="1" applyFont="1" applyFill="1" applyBorder="1" applyAlignment="1" applyProtection="1">
      <alignment horizontal="center" vertical="center"/>
      <protection hidden="1"/>
    </xf>
    <xf numFmtId="1" fontId="11" fillId="4" borderId="4" xfId="0" applyNumberFormat="1" applyFont="1" applyFill="1" applyBorder="1" applyAlignment="1" applyProtection="1">
      <alignment horizontal="center" vertical="center"/>
      <protection hidden="1"/>
    </xf>
    <xf numFmtId="1" fontId="11" fillId="4" borderId="5" xfId="0" applyNumberFormat="1" applyFont="1" applyFill="1" applyBorder="1" applyAlignment="1" applyProtection="1">
      <alignment horizontal="center" vertical="center"/>
      <protection hidden="1"/>
    </xf>
    <xf numFmtId="1" fontId="11" fillId="0" borderId="6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Fill="1" applyBorder="1" applyAlignment="1" applyProtection="1">
      <alignment horizontal="center" vertical="center"/>
      <protection hidden="1"/>
    </xf>
    <xf numFmtId="1" fontId="11" fillId="0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6" xfId="0" applyNumberFormat="1" applyFont="1" applyFill="1" applyBorder="1" applyAlignment="1" applyProtection="1">
      <alignment horizontal="center" vertical="center"/>
      <protection hidden="1"/>
    </xf>
    <xf numFmtId="1" fontId="11" fillId="4" borderId="7" xfId="0" applyNumberFormat="1" applyFont="1" applyFill="1" applyBorder="1" applyAlignment="1" applyProtection="1">
      <alignment horizontal="center" vertical="center"/>
      <protection hidden="1"/>
    </xf>
    <xf numFmtId="1" fontId="11" fillId="4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9" xfId="0" applyNumberFormat="1" applyFont="1" applyFill="1" applyBorder="1" applyAlignment="1" applyProtection="1">
      <alignment horizontal="center" vertical="center"/>
      <protection hidden="1"/>
    </xf>
    <xf numFmtId="1" fontId="11" fillId="4" borderId="10" xfId="0" applyNumberFormat="1" applyFont="1" applyFill="1" applyBorder="1" applyAlignment="1" applyProtection="1">
      <alignment horizontal="center" vertical="center"/>
      <protection hidden="1"/>
    </xf>
    <xf numFmtId="1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11" fillId="4" borderId="13" xfId="0" applyFont="1" applyFill="1" applyBorder="1" applyAlignment="1" applyProtection="1">
      <alignment horizontal="left" vertical="center"/>
      <protection hidden="1"/>
    </xf>
    <xf numFmtId="1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left" vertical="center"/>
      <protection hidden="1"/>
    </xf>
    <xf numFmtId="1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11" fillId="2" borderId="17" xfId="0" applyFont="1" applyFill="1" applyBorder="1" applyAlignment="1" applyProtection="1">
      <alignment vertical="center" textRotation="90"/>
      <protection hidden="1"/>
    </xf>
    <xf numFmtId="0" fontId="11" fillId="2" borderId="18" xfId="0" applyFont="1" applyFill="1" applyBorder="1" applyAlignment="1" applyProtection="1">
      <alignment vertical="center" textRotation="90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textRotation="90"/>
      <protection hidden="1"/>
    </xf>
    <xf numFmtId="0" fontId="11" fillId="2" borderId="21" xfId="0" applyFont="1" applyFill="1" applyBorder="1" applyAlignment="1" applyProtection="1">
      <alignment horizontal="center" vertical="center" textRotation="90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16" xfId="0" applyFont="1" applyFill="1" applyBorder="1" applyAlignment="1" applyProtection="1">
      <alignment vertical="center" textRotation="90"/>
      <protection hidden="1"/>
    </xf>
    <xf numFmtId="0" fontId="11" fillId="2" borderId="27" xfId="0" applyFont="1" applyFill="1" applyBorder="1" applyAlignment="1" applyProtection="1">
      <alignment vertical="center" textRotation="90"/>
      <protection hidden="1"/>
    </xf>
    <xf numFmtId="0" fontId="11" fillId="2" borderId="19" xfId="0" applyFont="1" applyFill="1" applyBorder="1" applyAlignment="1" applyProtection="1">
      <alignment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vertical="center" textRotation="90"/>
      <protection hidden="1"/>
    </xf>
    <xf numFmtId="0" fontId="11" fillId="2" borderId="28" xfId="0" applyFont="1" applyFill="1" applyBorder="1" applyAlignment="1" applyProtection="1">
      <alignment vertical="center" textRotation="90"/>
      <protection hidden="1"/>
    </xf>
    <xf numFmtId="0" fontId="11" fillId="2" borderId="29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 textRotation="90"/>
      <protection hidden="1"/>
    </xf>
    <xf numFmtId="0" fontId="11" fillId="2" borderId="31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/>
      <protection hidden="1"/>
    </xf>
    <xf numFmtId="0" fontId="11" fillId="2" borderId="32" xfId="0" applyFont="1" applyFill="1" applyBorder="1" applyAlignment="1" applyProtection="1">
      <alignment vertical="center" textRotation="90"/>
      <protection hidden="1"/>
    </xf>
    <xf numFmtId="0" fontId="11" fillId="2" borderId="17" xfId="0" applyFont="1" applyFill="1" applyBorder="1" applyAlignment="1" applyProtection="1">
      <alignment vertical="center"/>
      <protection hidden="1"/>
    </xf>
    <xf numFmtId="0" fontId="11" fillId="2" borderId="33" xfId="0" applyFont="1" applyFill="1" applyBorder="1" applyAlignment="1" applyProtection="1">
      <alignment vertical="center" textRotation="90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left" vertical="center"/>
      <protection hidden="1"/>
    </xf>
    <xf numFmtId="0" fontId="11" fillId="2" borderId="34" xfId="0" applyFont="1" applyFill="1" applyBorder="1" applyAlignment="1" applyProtection="1">
      <alignment vertical="center" textRotation="90"/>
      <protection hidden="1"/>
    </xf>
    <xf numFmtId="0" fontId="7" fillId="3" borderId="35" xfId="0" applyFont="1" applyFill="1" applyBorder="1" applyAlignment="1" applyProtection="1">
      <alignment horizontal="left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1" fontId="11" fillId="4" borderId="38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Border="1" applyAlignment="1" applyProtection="1">
      <alignment horizontal="center" vertical="center"/>
      <protection hidden="1"/>
    </xf>
    <xf numFmtId="1" fontId="11" fillId="0" borderId="8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1" fontId="11" fillId="0" borderId="41" xfId="0" applyNumberFormat="1" applyFont="1" applyBorder="1" applyAlignment="1" applyProtection="1">
      <alignment horizontal="center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hidden="1"/>
    </xf>
    <xf numFmtId="1" fontId="11" fillId="0" borderId="43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4" borderId="44" xfId="0" applyFont="1" applyFill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18" fillId="2" borderId="45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left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>
      <alignment horizontal="center" vertical="center"/>
    </xf>
    <xf numFmtId="0" fontId="20" fillId="2" borderId="0" xfId="8" applyFont="1" applyFill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1" fontId="11" fillId="0" borderId="47" xfId="0" applyNumberFormat="1" applyFont="1" applyBorder="1" applyAlignment="1" applyProtection="1">
      <alignment horizontal="center" vertical="center"/>
      <protection hidden="1"/>
    </xf>
    <xf numFmtId="0" fontId="10" fillId="2" borderId="18" xfId="8" applyFont="1" applyFill="1" applyBorder="1" applyAlignment="1" applyProtection="1">
      <alignment horizontal="center" vertical="center"/>
      <protection hidden="1"/>
    </xf>
    <xf numFmtId="0" fontId="10" fillId="2" borderId="30" xfId="8" applyFont="1" applyFill="1" applyBorder="1" applyAlignment="1" applyProtection="1">
      <alignment horizontal="center" vertical="center"/>
      <protection hidden="1"/>
    </xf>
    <xf numFmtId="0" fontId="14" fillId="0" borderId="0" xfId="8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Border="1" applyAlignment="1">
      <alignment horizontal="center" vertical="center"/>
    </xf>
    <xf numFmtId="0" fontId="20" fillId="2" borderId="0" xfId="8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1" fontId="22" fillId="2" borderId="0" xfId="0" applyNumberFormat="1" applyFont="1" applyFill="1" applyAlignment="1">
      <alignment vertical="center"/>
    </xf>
    <xf numFmtId="1" fontId="22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hidden="1"/>
    </xf>
    <xf numFmtId="1" fontId="11" fillId="4" borderId="37" xfId="0" applyNumberFormat="1" applyFont="1" applyFill="1" applyBorder="1" applyAlignment="1" applyProtection="1">
      <alignment horizontal="center" vertical="center"/>
      <protection hidden="1"/>
    </xf>
    <xf numFmtId="1" fontId="11" fillId="4" borderId="53" xfId="0" applyNumberFormat="1" applyFont="1" applyFill="1" applyBorder="1" applyAlignment="1" applyProtection="1">
      <alignment horizontal="center" vertical="center"/>
      <protection hidden="1"/>
    </xf>
    <xf numFmtId="1" fontId="11" fillId="4" borderId="42" xfId="0" applyNumberFormat="1" applyFont="1" applyFill="1" applyBorder="1" applyAlignment="1" applyProtection="1">
      <alignment horizontal="center" vertical="center"/>
      <protection hidden="1"/>
    </xf>
    <xf numFmtId="1" fontId="11" fillId="4" borderId="43" xfId="0" applyNumberFormat="1" applyFont="1" applyFill="1" applyBorder="1" applyAlignment="1" applyProtection="1">
      <alignment horizontal="center" vertical="center"/>
      <protection hidden="1"/>
    </xf>
    <xf numFmtId="0" fontId="7" fillId="5" borderId="54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20" fillId="2" borderId="0" xfId="8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textRotation="90"/>
    </xf>
    <xf numFmtId="0" fontId="11" fillId="0" borderId="54" xfId="0" applyFont="1" applyBorder="1" applyAlignment="1" applyProtection="1">
      <alignment horizontal="left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 wrapText="1"/>
    </xf>
    <xf numFmtId="0" fontId="10" fillId="2" borderId="0" xfId="8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6" borderId="55" xfId="0" applyFont="1" applyFill="1" applyBorder="1" applyAlignment="1" applyProtection="1">
      <alignment horizontal="left" vertical="center"/>
      <protection hidden="1"/>
    </xf>
    <xf numFmtId="0" fontId="11" fillId="3" borderId="56" xfId="8" applyFont="1" applyFill="1" applyBorder="1" applyAlignment="1" applyProtection="1">
      <alignment horizontal="center" vertical="center" wrapText="1"/>
      <protection hidden="1"/>
    </xf>
    <xf numFmtId="0" fontId="11" fillId="3" borderId="57" xfId="8" applyFont="1" applyFill="1" applyBorder="1" applyAlignment="1" applyProtection="1">
      <alignment horizontal="center" vertical="center" wrapText="1"/>
      <protection hidden="1"/>
    </xf>
    <xf numFmtId="0" fontId="11" fillId="3" borderId="58" xfId="8" applyFont="1" applyFill="1" applyBorder="1" applyAlignment="1" applyProtection="1">
      <alignment horizontal="center" vertical="center" wrapText="1"/>
      <protection hidden="1"/>
    </xf>
    <xf numFmtId="0" fontId="11" fillId="3" borderId="59" xfId="8" applyFont="1" applyFill="1" applyBorder="1" applyAlignment="1" applyProtection="1">
      <alignment horizontal="center" vertical="center" wrapText="1"/>
      <protection hidden="1"/>
    </xf>
    <xf numFmtId="0" fontId="11" fillId="3" borderId="60" xfId="8" applyFont="1" applyFill="1" applyBorder="1" applyAlignment="1" applyProtection="1">
      <alignment horizontal="center" vertical="center" wrapText="1"/>
      <protection hidden="1"/>
    </xf>
    <xf numFmtId="1" fontId="11" fillId="0" borderId="52" xfId="0" applyNumberFormat="1" applyFont="1" applyBorder="1" applyAlignment="1" applyProtection="1">
      <alignment horizontal="center" vertical="center"/>
      <protection hidden="1"/>
    </xf>
    <xf numFmtId="1" fontId="11" fillId="0" borderId="5" xfId="0" applyNumberFormat="1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left" vertical="center"/>
      <protection hidden="1"/>
    </xf>
    <xf numFmtId="1" fontId="11" fillId="0" borderId="62" xfId="0" applyNumberFormat="1" applyFont="1" applyBorder="1" applyAlignment="1" applyProtection="1">
      <alignment horizontal="center" vertical="center"/>
      <protection hidden="1"/>
    </xf>
    <xf numFmtId="0" fontId="11" fillId="3" borderId="63" xfId="8" applyFont="1" applyFill="1" applyBorder="1" applyAlignment="1" applyProtection="1">
      <alignment horizontal="center" vertical="center" wrapText="1"/>
      <protection hidden="1"/>
    </xf>
    <xf numFmtId="0" fontId="11" fillId="3" borderId="64" xfId="8" applyFont="1" applyFill="1" applyBorder="1" applyAlignment="1" applyProtection="1">
      <alignment horizontal="center" vertical="center" wrapText="1"/>
      <protection hidden="1"/>
    </xf>
    <xf numFmtId="0" fontId="11" fillId="3" borderId="65" xfId="8" applyFont="1" applyFill="1" applyBorder="1" applyAlignment="1" applyProtection="1">
      <alignment horizontal="center" vertical="center" wrapText="1"/>
      <protection hidden="1"/>
    </xf>
    <xf numFmtId="0" fontId="11" fillId="3" borderId="66" xfId="8" applyFont="1" applyFill="1" applyBorder="1" applyAlignment="1" applyProtection="1">
      <alignment horizontal="center" vertical="center" wrapText="1"/>
      <protection hidden="1"/>
    </xf>
    <xf numFmtId="0" fontId="11" fillId="3" borderId="67" xfId="8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Border="1" applyAlignment="1"/>
    <xf numFmtId="0" fontId="8" fillId="7" borderId="22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  <protection hidden="1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0" fontId="29" fillId="7" borderId="19" xfId="0" applyFont="1" applyFill="1" applyBorder="1" applyAlignment="1" applyProtection="1">
      <alignment horizontal="center" vertical="center"/>
      <protection hidden="1"/>
    </xf>
    <xf numFmtId="1" fontId="24" fillId="4" borderId="19" xfId="0" applyNumberFormat="1" applyFont="1" applyFill="1" applyBorder="1" applyAlignment="1" applyProtection="1">
      <alignment horizontal="center" vertical="center"/>
      <protection hidden="1"/>
    </xf>
    <xf numFmtId="1" fontId="24" fillId="4" borderId="28" xfId="0" applyNumberFormat="1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1" fontId="24" fillId="4" borderId="25" xfId="0" applyNumberFormat="1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1" fontId="24" fillId="0" borderId="19" xfId="0" applyNumberFormat="1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center" vertical="center"/>
      <protection hidden="1"/>
    </xf>
    <xf numFmtId="0" fontId="29" fillId="7" borderId="29" xfId="0" applyFont="1" applyFill="1" applyBorder="1" applyAlignment="1" applyProtection="1">
      <alignment horizontal="center" vertical="center"/>
      <protection hidden="1"/>
    </xf>
    <xf numFmtId="1" fontId="24" fillId="4" borderId="29" xfId="0" applyNumberFormat="1" applyFont="1" applyFill="1" applyBorder="1" applyAlignment="1" applyProtection="1">
      <alignment horizontal="center" vertical="center"/>
      <protection hidden="1"/>
    </xf>
    <xf numFmtId="1" fontId="24" fillId="4" borderId="31" xfId="0" applyNumberFormat="1" applyFont="1" applyFill="1" applyBorder="1" applyAlignment="1" applyProtection="1">
      <alignment horizontal="center" vertical="center"/>
      <protection hidden="1"/>
    </xf>
    <xf numFmtId="0" fontId="24" fillId="4" borderId="31" xfId="0" applyFont="1" applyFill="1" applyBorder="1" applyAlignment="1" applyProtection="1">
      <alignment horizontal="center" vertical="center"/>
      <protection hidden="1"/>
    </xf>
    <xf numFmtId="1" fontId="24" fillId="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>
      <alignment horizontal="center" vertical="center"/>
    </xf>
    <xf numFmtId="0" fontId="10" fillId="0" borderId="0" xfId="8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33" fillId="0" borderId="23" xfId="5" applyFont="1" applyBorder="1" applyAlignment="1" applyProtection="1">
      <alignment horizontal="center" vertical="center"/>
      <protection hidden="1"/>
    </xf>
    <xf numFmtId="0" fontId="33" fillId="0" borderId="0" xfId="5" applyFont="1" applyBorder="1" applyAlignment="1" applyProtection="1">
      <alignment horizontal="center" vertical="center"/>
      <protection hidden="1"/>
    </xf>
    <xf numFmtId="0" fontId="33" fillId="0" borderId="0" xfId="5" applyFont="1" applyBorder="1" applyAlignment="1">
      <alignment vertical="center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0" fontId="34" fillId="0" borderId="0" xfId="5" applyFont="1" applyFill="1" applyBorder="1" applyAlignment="1" applyProtection="1">
      <protection hidden="1"/>
    </xf>
    <xf numFmtId="0" fontId="34" fillId="0" borderId="0" xfId="5" applyFont="1" applyFill="1" applyBorder="1" applyAlignment="1" applyProtection="1">
      <alignment horizontal="center" vertical="center"/>
      <protection hidden="1"/>
    </xf>
    <xf numFmtId="0" fontId="34" fillId="0" borderId="0" xfId="5" applyFont="1" applyFill="1" applyBorder="1" applyAlignment="1" applyProtection="1">
      <alignment horizontal="center"/>
      <protection hidden="1"/>
    </xf>
    <xf numFmtId="164" fontId="34" fillId="0" borderId="0" xfId="5" applyNumberFormat="1" applyFont="1" applyFill="1" applyBorder="1" applyAlignment="1" applyProtection="1">
      <alignment horizontal="center"/>
      <protection hidden="1"/>
    </xf>
    <xf numFmtId="0" fontId="33" fillId="0" borderId="0" xfId="5" applyFont="1" applyFill="1" applyBorder="1" applyAlignment="1" applyProtection="1">
      <alignment horizontal="center" vertical="center"/>
      <protection hidden="1"/>
    </xf>
    <xf numFmtId="0" fontId="33" fillId="0" borderId="0" xfId="5" applyFont="1" applyFill="1" applyBorder="1" applyAlignment="1">
      <alignment horizontal="center" vertical="center" wrapText="1"/>
    </xf>
    <xf numFmtId="164" fontId="33" fillId="0" borderId="0" xfId="5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/>
    <xf numFmtId="0" fontId="0" fillId="0" borderId="0" xfId="0" applyBorder="1"/>
    <xf numFmtId="0" fontId="40" fillId="0" borderId="16" xfId="5" applyFont="1" applyBorder="1" applyAlignment="1" applyProtection="1">
      <alignment vertical="center"/>
      <protection hidden="1"/>
    </xf>
    <xf numFmtId="0" fontId="40" fillId="0" borderId="17" xfId="5" applyFont="1" applyBorder="1" applyAlignment="1" applyProtection="1">
      <alignment vertical="center"/>
      <protection hidden="1"/>
    </xf>
    <xf numFmtId="0" fontId="40" fillId="0" borderId="19" xfId="5" applyFont="1" applyBorder="1" applyAlignment="1" applyProtection="1">
      <alignment vertical="center"/>
      <protection hidden="1"/>
    </xf>
    <xf numFmtId="0" fontId="40" fillId="0" borderId="0" xfId="5" applyFont="1" applyBorder="1" applyAlignment="1" applyProtection="1">
      <alignment vertical="center"/>
      <protection hidden="1"/>
    </xf>
    <xf numFmtId="0" fontId="40" fillId="0" borderId="25" xfId="5" applyFont="1" applyBorder="1" applyAlignment="1" applyProtection="1">
      <alignment vertical="center"/>
      <protection hidden="1"/>
    </xf>
    <xf numFmtId="0" fontId="40" fillId="0" borderId="0" xfId="5" applyFont="1" applyBorder="1" applyAlignment="1" applyProtection="1">
      <alignment horizontal="left" vertical="center"/>
      <protection hidden="1"/>
    </xf>
    <xf numFmtId="0" fontId="39" fillId="0" borderId="0" xfId="5" applyFont="1"/>
    <xf numFmtId="0" fontId="39" fillId="0" borderId="0" xfId="5" applyFont="1" applyFill="1" applyBorder="1"/>
    <xf numFmtId="0" fontId="39" fillId="0" borderId="25" xfId="5" applyFont="1" applyFill="1" applyBorder="1"/>
    <xf numFmtId="0" fontId="39" fillId="0" borderId="16" xfId="5" applyFont="1" applyFill="1" applyBorder="1"/>
    <xf numFmtId="0" fontId="39" fillId="0" borderId="17" xfId="5" applyFont="1" applyFill="1" applyBorder="1"/>
    <xf numFmtId="0" fontId="39" fillId="0" borderId="18" xfId="5" applyFont="1" applyFill="1" applyBorder="1"/>
    <xf numFmtId="0" fontId="39" fillId="0" borderId="29" xfId="5" applyFont="1" applyFill="1" applyBorder="1"/>
    <xf numFmtId="0" fontId="40" fillId="0" borderId="0" xfId="5" applyFont="1" applyBorder="1" applyAlignment="1" applyProtection="1">
      <alignment horizontal="right" vertical="center"/>
      <protection hidden="1"/>
    </xf>
    <xf numFmtId="0" fontId="40" fillId="0" borderId="0" xfId="5" applyFont="1" applyFill="1" applyBorder="1" applyAlignment="1" applyProtection="1">
      <protection hidden="1"/>
    </xf>
    <xf numFmtId="0" fontId="40" fillId="0" borderId="0" xfId="5" applyFont="1" applyFill="1" applyBorder="1" applyAlignment="1" applyProtection="1">
      <alignment horizontal="right" vertical="center"/>
      <protection hidden="1"/>
    </xf>
    <xf numFmtId="0" fontId="40" fillId="0" borderId="0" xfId="5" applyFont="1" applyFill="1" applyBorder="1" applyAlignment="1" applyProtection="1">
      <alignment horizontal="left" vertical="center"/>
      <protection hidden="1"/>
    </xf>
    <xf numFmtId="0" fontId="40" fillId="0" borderId="34" xfId="5" applyFont="1" applyBorder="1" applyAlignment="1" applyProtection="1">
      <alignment vertical="center"/>
      <protection hidden="1"/>
    </xf>
    <xf numFmtId="0" fontId="40" fillId="0" borderId="30" xfId="5" applyFont="1" applyBorder="1" applyAlignment="1" applyProtection="1">
      <alignment vertical="center"/>
      <protection hidden="1"/>
    </xf>
    <xf numFmtId="0" fontId="40" fillId="0" borderId="16" xfId="5" applyFont="1" applyFill="1" applyBorder="1" applyAlignment="1" applyProtection="1">
      <alignment vertical="center"/>
      <protection hidden="1"/>
    </xf>
    <xf numFmtId="0" fontId="40" fillId="0" borderId="17" xfId="5" applyFont="1" applyFill="1" applyBorder="1" applyAlignment="1" applyProtection="1">
      <alignment vertical="center"/>
      <protection hidden="1"/>
    </xf>
    <xf numFmtId="0" fontId="40" fillId="0" borderId="19" xfId="5" applyFont="1" applyFill="1" applyBorder="1" applyAlignment="1" applyProtection="1">
      <alignment vertical="center"/>
      <protection hidden="1"/>
    </xf>
    <xf numFmtId="0" fontId="40" fillId="0" borderId="0" xfId="5" applyFont="1" applyFill="1" applyBorder="1" applyAlignment="1" applyProtection="1">
      <alignment vertical="center"/>
      <protection hidden="1"/>
    </xf>
    <xf numFmtId="0" fontId="40" fillId="0" borderId="0" xfId="5" applyFont="1" applyFill="1" applyBorder="1" applyAlignment="1" applyProtection="1">
      <alignment horizontal="center" vertical="center"/>
      <protection hidden="1"/>
    </xf>
    <xf numFmtId="0" fontId="40" fillId="0" borderId="19" xfId="5" applyFont="1" applyFill="1" applyBorder="1" applyAlignment="1">
      <alignment vertical="center"/>
    </xf>
    <xf numFmtId="0" fontId="40" fillId="0" borderId="25" xfId="5" applyFont="1" applyFill="1" applyBorder="1" applyAlignment="1" applyProtection="1">
      <alignment horizontal="center" vertical="center"/>
      <protection hidden="1"/>
    </xf>
    <xf numFmtId="0" fontId="40" fillId="0" borderId="0" xfId="5" applyFont="1" applyFill="1" applyBorder="1"/>
    <xf numFmtId="0" fontId="40" fillId="0" borderId="19" xfId="5" applyFont="1" applyFill="1" applyBorder="1"/>
    <xf numFmtId="0" fontId="40" fillId="0" borderId="0" xfId="5" applyFont="1" applyBorder="1" applyAlignment="1">
      <alignment vertical="center"/>
    </xf>
    <xf numFmtId="164" fontId="35" fillId="0" borderId="0" xfId="5" applyNumberFormat="1" applyFont="1" applyFill="1" applyBorder="1" applyAlignment="1" applyProtection="1">
      <alignment horizontal="center"/>
      <protection hidden="1"/>
    </xf>
    <xf numFmtId="0" fontId="33" fillId="0" borderId="23" xfId="5" applyFont="1" applyBorder="1" applyAlignment="1">
      <alignment vertical="center"/>
    </xf>
    <xf numFmtId="0" fontId="36" fillId="0" borderId="22" xfId="5" applyFont="1" applyFill="1" applyBorder="1" applyAlignment="1" applyProtection="1">
      <protection hidden="1"/>
    </xf>
    <xf numFmtId="0" fontId="36" fillId="0" borderId="23" xfId="5" applyFont="1" applyFill="1" applyBorder="1" applyAlignment="1" applyProtection="1">
      <protection hidden="1"/>
    </xf>
    <xf numFmtId="0" fontId="40" fillId="0" borderId="0" xfId="5" applyFont="1" applyFill="1" applyBorder="1" applyAlignment="1">
      <alignment horizontal="left" vertical="center"/>
    </xf>
    <xf numFmtId="0" fontId="40" fillId="0" borderId="29" xfId="5" applyFont="1" applyBorder="1" applyAlignment="1" applyProtection="1">
      <alignment vertical="center"/>
      <protection hidden="1"/>
    </xf>
    <xf numFmtId="0" fontId="40" fillId="0" borderId="29" xfId="5" applyFont="1" applyFill="1" applyBorder="1" applyAlignment="1" applyProtection="1">
      <alignment vertical="center"/>
      <protection hidden="1"/>
    </xf>
    <xf numFmtId="0" fontId="40" fillId="0" borderId="34" xfId="5" applyFont="1" applyFill="1" applyBorder="1" applyAlignment="1" applyProtection="1">
      <alignment vertical="center"/>
      <protection hidden="1"/>
    </xf>
    <xf numFmtId="0" fontId="40" fillId="0" borderId="30" xfId="5" applyFont="1" applyFill="1" applyBorder="1" applyAlignment="1" applyProtection="1">
      <alignment vertical="center"/>
      <protection hidden="1"/>
    </xf>
    <xf numFmtId="0" fontId="33" fillId="0" borderId="0" xfId="5" applyFont="1" applyFill="1" applyBorder="1" applyAlignment="1" applyProtection="1">
      <alignment horizontal="center" vertical="center" wrapText="1"/>
      <protection hidden="1"/>
    </xf>
    <xf numFmtId="0" fontId="36" fillId="0" borderId="0" xfId="5" applyFont="1" applyFill="1" applyBorder="1" applyAlignment="1" applyProtection="1">
      <alignment horizontal="center" vertical="center"/>
      <protection hidden="1"/>
    </xf>
    <xf numFmtId="0" fontId="7" fillId="0" borderId="68" xfId="0" applyFont="1" applyBorder="1"/>
    <xf numFmtId="0" fontId="7" fillId="0" borderId="69" xfId="0" applyFont="1" applyBorder="1"/>
    <xf numFmtId="1" fontId="11" fillId="4" borderId="70" xfId="0" applyNumberFormat="1" applyFont="1" applyFill="1" applyBorder="1" applyAlignment="1" applyProtection="1">
      <alignment horizontal="center" vertical="center"/>
      <protection hidden="1"/>
    </xf>
    <xf numFmtId="1" fontId="11" fillId="4" borderId="71" xfId="0" applyNumberFormat="1" applyFont="1" applyFill="1" applyBorder="1" applyAlignment="1" applyProtection="1">
      <alignment horizontal="center" vertical="center"/>
      <protection hidden="1"/>
    </xf>
    <xf numFmtId="1" fontId="11" fillId="4" borderId="72" xfId="0" applyNumberFormat="1" applyFont="1" applyFill="1" applyBorder="1" applyAlignment="1" applyProtection="1">
      <alignment horizontal="center" vertical="center"/>
      <protection hidden="1"/>
    </xf>
    <xf numFmtId="1" fontId="11" fillId="4" borderId="7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44" fillId="7" borderId="74" xfId="0" applyFont="1" applyFill="1" applyBorder="1" applyAlignment="1">
      <alignment horizontal="center" vertical="center"/>
    </xf>
    <xf numFmtId="0" fontId="44" fillId="7" borderId="27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 hidden="1"/>
    </xf>
    <xf numFmtId="0" fontId="25" fillId="7" borderId="28" xfId="0" applyFont="1" applyFill="1" applyBorder="1" applyAlignment="1" applyProtection="1">
      <alignment horizontal="center" vertical="center"/>
      <protection hidden="1"/>
    </xf>
    <xf numFmtId="0" fontId="25" fillId="7" borderId="31" xfId="0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11" fillId="0" borderId="0" xfId="0" applyFont="1" applyBorder="1" applyAlignment="1">
      <alignment horizontal="center" vertical="center"/>
    </xf>
    <xf numFmtId="0" fontId="43" fillId="0" borderId="0" xfId="0" applyFont="1" applyAlignment="1"/>
    <xf numFmtId="0" fontId="47" fillId="0" borderId="19" xfId="5" applyFont="1" applyBorder="1" applyAlignment="1" applyProtection="1">
      <alignment vertical="center"/>
      <protection hidden="1"/>
    </xf>
    <xf numFmtId="0" fontId="0" fillId="0" borderId="0" xfId="0" applyFill="1"/>
    <xf numFmtId="0" fontId="40" fillId="0" borderId="25" xfId="5" applyFont="1" applyBorder="1" applyAlignment="1" applyProtection="1">
      <alignment horizontal="left" vertical="center"/>
      <protection hidden="1"/>
    </xf>
    <xf numFmtId="0" fontId="40" fillId="0" borderId="25" xfId="5" applyFont="1" applyFill="1" applyBorder="1" applyAlignment="1" applyProtection="1">
      <alignment horizontal="left" vertical="center"/>
      <protection hidden="1"/>
    </xf>
    <xf numFmtId="0" fontId="40" fillId="0" borderId="25" xfId="5" applyFont="1" applyFill="1" applyBorder="1" applyAlignment="1">
      <alignment horizontal="left" vertical="center"/>
    </xf>
    <xf numFmtId="0" fontId="40" fillId="0" borderId="29" xfId="5" applyFont="1" applyFill="1" applyBorder="1"/>
    <xf numFmtId="0" fontId="0" fillId="0" borderId="0" xfId="0" applyFont="1"/>
    <xf numFmtId="0" fontId="64" fillId="0" borderId="0" xfId="0" applyFont="1" applyFill="1"/>
    <xf numFmtId="0" fontId="8" fillId="8" borderId="7" xfId="0" applyFont="1" applyFill="1" applyBorder="1" applyProtection="1">
      <protection hidden="1"/>
    </xf>
    <xf numFmtId="2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1" fontId="16" fillId="0" borderId="7" xfId="0" applyNumberFormat="1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" fontId="49" fillId="8" borderId="7" xfId="0" applyNumberFormat="1" applyFont="1" applyFill="1" applyBorder="1" applyAlignment="1" applyProtection="1">
      <alignment horizontal="center" vertical="center"/>
      <protection hidden="1"/>
    </xf>
    <xf numFmtId="1" fontId="49" fillId="0" borderId="7" xfId="0" applyNumberFormat="1" applyFont="1" applyFill="1" applyBorder="1" applyAlignment="1" applyProtection="1">
      <alignment horizontal="center" vertical="center"/>
      <protection hidden="1"/>
    </xf>
    <xf numFmtId="0" fontId="50" fillId="8" borderId="7" xfId="0" applyFont="1" applyFill="1" applyBorder="1" applyAlignment="1">
      <alignment horizontal="center" vertical="center"/>
    </xf>
    <xf numFmtId="0" fontId="8" fillId="8" borderId="7" xfId="0" applyFont="1" applyFill="1" applyBorder="1"/>
    <xf numFmtId="0" fontId="40" fillId="0" borderId="34" xfId="5" applyFont="1" applyFill="1" applyBorder="1" applyAlignment="1" applyProtection="1">
      <alignment horizontal="left" vertical="center"/>
      <protection hidden="1"/>
    </xf>
    <xf numFmtId="0" fontId="40" fillId="0" borderId="30" xfId="5" applyFont="1" applyFill="1" applyBorder="1" applyAlignment="1" applyProtection="1">
      <alignment horizontal="left" vertical="center"/>
      <protection hidden="1"/>
    </xf>
    <xf numFmtId="0" fontId="21" fillId="0" borderId="0" xfId="0" applyFont="1" applyBorder="1"/>
    <xf numFmtId="164" fontId="35" fillId="0" borderId="0" xfId="5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/>
    <xf numFmtId="1" fontId="11" fillId="9" borderId="75" xfId="0" applyNumberFormat="1" applyFont="1" applyFill="1" applyBorder="1" applyAlignment="1" applyProtection="1">
      <alignment horizontal="center" vertical="center"/>
      <protection hidden="1"/>
    </xf>
    <xf numFmtId="1" fontId="11" fillId="9" borderId="7" xfId="0" applyNumberFormat="1" applyFont="1" applyFill="1" applyBorder="1" applyAlignment="1" applyProtection="1">
      <alignment horizontal="center" vertical="center"/>
      <protection hidden="1"/>
    </xf>
    <xf numFmtId="1" fontId="11" fillId="9" borderId="8" xfId="0" applyNumberFormat="1" applyFont="1" applyFill="1" applyBorder="1" applyAlignment="1" applyProtection="1">
      <alignment horizontal="center" vertical="center"/>
      <protection hidden="1"/>
    </xf>
    <xf numFmtId="1" fontId="11" fillId="9" borderId="6" xfId="0" applyNumberFormat="1" applyFont="1" applyFill="1" applyBorder="1" applyAlignment="1" applyProtection="1">
      <alignment horizontal="center" vertical="center"/>
      <protection hidden="1"/>
    </xf>
    <xf numFmtId="1" fontId="11" fillId="9" borderId="3" xfId="0" applyNumberFormat="1" applyFont="1" applyFill="1" applyBorder="1" applyAlignment="1" applyProtection="1">
      <alignment horizontal="center" vertical="center"/>
      <protection hidden="1"/>
    </xf>
    <xf numFmtId="1" fontId="11" fillId="9" borderId="38" xfId="0" applyNumberFormat="1" applyFont="1" applyFill="1" applyBorder="1" applyAlignment="1" applyProtection="1">
      <alignment horizontal="center" vertical="center"/>
      <protection hidden="1"/>
    </xf>
    <xf numFmtId="0" fontId="11" fillId="3" borderId="76" xfId="8" applyFont="1" applyFill="1" applyBorder="1" applyAlignment="1" applyProtection="1">
      <alignment horizontal="center" vertical="center" wrapText="1"/>
      <protection hidden="1"/>
    </xf>
    <xf numFmtId="1" fontId="11" fillId="9" borderId="48" xfId="0" applyNumberFormat="1" applyFont="1" applyFill="1" applyBorder="1" applyAlignment="1" applyProtection="1">
      <alignment horizontal="center" vertical="center"/>
      <protection hidden="1"/>
    </xf>
    <xf numFmtId="0" fontId="11" fillId="3" borderId="77" xfId="8" applyFont="1" applyFill="1" applyBorder="1" applyAlignment="1" applyProtection="1">
      <alignment horizontal="center" vertical="center" wrapText="1"/>
      <protection hidden="1"/>
    </xf>
    <xf numFmtId="0" fontId="11" fillId="3" borderId="78" xfId="8" applyFont="1" applyFill="1" applyBorder="1" applyAlignment="1" applyProtection="1">
      <alignment horizontal="center" vertical="center" wrapText="1"/>
      <protection hidden="1"/>
    </xf>
    <xf numFmtId="1" fontId="11" fillId="9" borderId="51" xfId="0" applyNumberFormat="1" applyFont="1" applyFill="1" applyBorder="1" applyAlignment="1" applyProtection="1">
      <alignment horizontal="center" vertical="center"/>
      <protection hidden="1"/>
    </xf>
    <xf numFmtId="0" fontId="11" fillId="3" borderId="79" xfId="8" applyFont="1" applyFill="1" applyBorder="1" applyAlignment="1" applyProtection="1">
      <alignment horizontal="center" vertical="center" wrapText="1"/>
      <protection hidden="1"/>
    </xf>
    <xf numFmtId="0" fontId="11" fillId="3" borderId="45" xfId="8" applyFont="1" applyFill="1" applyBorder="1" applyAlignment="1" applyProtection="1">
      <alignment horizontal="center" vertical="center" wrapText="1"/>
      <protection hidden="1"/>
    </xf>
    <xf numFmtId="1" fontId="11" fillId="9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75" xfId="0" applyNumberFormat="1" applyFont="1" applyFill="1" applyBorder="1" applyAlignment="1" applyProtection="1">
      <alignment horizontal="center" vertical="center"/>
      <protection hidden="1"/>
    </xf>
    <xf numFmtId="1" fontId="11" fillId="8" borderId="7" xfId="0" applyNumberFormat="1" applyFont="1" applyFill="1" applyBorder="1" applyAlignment="1" applyProtection="1">
      <alignment horizontal="center" vertical="center"/>
      <protection hidden="1"/>
    </xf>
    <xf numFmtId="1" fontId="11" fillId="8" borderId="48" xfId="0" applyNumberFormat="1" applyFont="1" applyFill="1" applyBorder="1" applyAlignment="1" applyProtection="1">
      <alignment horizontal="center" vertical="center"/>
      <protection hidden="1"/>
    </xf>
    <xf numFmtId="1" fontId="11" fillId="8" borderId="51" xfId="0" applyNumberFormat="1" applyFont="1" applyFill="1" applyBorder="1" applyAlignment="1" applyProtection="1">
      <alignment horizontal="center" vertical="center"/>
      <protection hidden="1"/>
    </xf>
    <xf numFmtId="1" fontId="11" fillId="8" borderId="38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1" fontId="11" fillId="8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6" xfId="0" applyNumberFormat="1" applyFont="1" applyFill="1" applyBorder="1" applyAlignment="1" applyProtection="1">
      <alignment horizontal="center" vertical="center"/>
      <protection hidden="1"/>
    </xf>
    <xf numFmtId="1" fontId="11" fillId="8" borderId="80" xfId="0" applyNumberFormat="1" applyFont="1" applyFill="1" applyBorder="1" applyAlignment="1" applyProtection="1">
      <alignment horizontal="center" vertical="center"/>
      <protection hidden="1"/>
    </xf>
    <xf numFmtId="1" fontId="11" fillId="8" borderId="81" xfId="0" applyNumberFormat="1" applyFont="1" applyFill="1" applyBorder="1" applyAlignment="1" applyProtection="1">
      <alignment horizontal="center" vertical="center"/>
      <protection hidden="1"/>
    </xf>
    <xf numFmtId="1" fontId="11" fillId="8" borderId="82" xfId="0" applyNumberFormat="1" applyFont="1" applyFill="1" applyBorder="1" applyAlignment="1" applyProtection="1">
      <alignment horizontal="center" vertical="center"/>
      <protection hidden="1"/>
    </xf>
    <xf numFmtId="1" fontId="11" fillId="8" borderId="83" xfId="0" applyNumberFormat="1" applyFont="1" applyFill="1" applyBorder="1" applyAlignment="1" applyProtection="1">
      <alignment horizontal="center" vertical="center"/>
      <protection hidden="1"/>
    </xf>
    <xf numFmtId="1" fontId="11" fillId="8" borderId="84" xfId="0" applyNumberFormat="1" applyFont="1" applyFill="1" applyBorder="1" applyAlignment="1" applyProtection="1">
      <alignment horizontal="center" vertical="center"/>
      <protection hidden="1"/>
    </xf>
    <xf numFmtId="1" fontId="11" fillId="8" borderId="85" xfId="0" applyNumberFormat="1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1" fontId="11" fillId="8" borderId="144" xfId="0" applyNumberFormat="1" applyFont="1" applyFill="1" applyBorder="1" applyAlignment="1" applyProtection="1">
      <alignment horizontal="center" vertical="center"/>
      <protection hidden="1"/>
    </xf>
    <xf numFmtId="1" fontId="11" fillId="8" borderId="145" xfId="0" applyNumberFormat="1" applyFont="1" applyFill="1" applyBorder="1" applyAlignment="1" applyProtection="1">
      <alignment horizontal="center" vertical="center"/>
      <protection hidden="1"/>
    </xf>
    <xf numFmtId="1" fontId="11" fillId="8" borderId="146" xfId="0" applyNumberFormat="1" applyFont="1" applyFill="1" applyBorder="1" applyAlignment="1" applyProtection="1">
      <alignment horizontal="center" vertical="center"/>
      <protection hidden="1"/>
    </xf>
    <xf numFmtId="1" fontId="11" fillId="9" borderId="147" xfId="0" applyNumberFormat="1" applyFont="1" applyFill="1" applyBorder="1" applyAlignment="1" applyProtection="1">
      <alignment horizontal="center" vertical="center"/>
      <protection hidden="1"/>
    </xf>
    <xf numFmtId="1" fontId="11" fillId="9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7" xfId="0" applyNumberFormat="1" applyFont="1" applyFill="1" applyBorder="1" applyAlignment="1" applyProtection="1">
      <alignment horizontal="center" vertical="center"/>
      <protection hidden="1"/>
    </xf>
    <xf numFmtId="1" fontId="11" fillId="8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9" xfId="0" applyNumberFormat="1" applyFont="1" applyFill="1" applyBorder="1" applyAlignment="1" applyProtection="1">
      <alignment horizontal="center" vertical="center"/>
      <protection hidden="1"/>
    </xf>
    <xf numFmtId="1" fontId="11" fillId="8" borderId="150" xfId="0" applyNumberFormat="1" applyFont="1" applyFill="1" applyBorder="1" applyAlignment="1" applyProtection="1">
      <alignment horizontal="center" vertical="center"/>
      <protection hidden="1"/>
    </xf>
    <xf numFmtId="1" fontId="11" fillId="8" borderId="151" xfId="0" applyNumberFormat="1" applyFont="1" applyFill="1" applyBorder="1" applyAlignment="1" applyProtection="1">
      <alignment horizontal="center" vertical="center"/>
      <protection hidden="1"/>
    </xf>
    <xf numFmtId="0" fontId="11" fillId="0" borderId="152" xfId="0" applyFont="1" applyBorder="1" applyAlignment="1" applyProtection="1">
      <alignment horizontal="left" vertical="center"/>
      <protection hidden="1"/>
    </xf>
    <xf numFmtId="1" fontId="11" fillId="0" borderId="153" xfId="0" applyNumberFormat="1" applyFont="1" applyBorder="1" applyAlignment="1" applyProtection="1">
      <alignment horizontal="center" vertical="center"/>
      <protection hidden="1"/>
    </xf>
    <xf numFmtId="1" fontId="11" fillId="0" borderId="145" xfId="0" applyNumberFormat="1" applyFont="1" applyBorder="1" applyAlignment="1" applyProtection="1">
      <alignment horizontal="center" vertical="center"/>
      <protection hidden="1"/>
    </xf>
    <xf numFmtId="1" fontId="11" fillId="0" borderId="154" xfId="0" applyNumberFormat="1" applyFont="1" applyBorder="1" applyAlignment="1" applyProtection="1">
      <alignment horizontal="center" vertical="center"/>
      <protection hidden="1"/>
    </xf>
    <xf numFmtId="1" fontId="11" fillId="0" borderId="155" xfId="0" applyNumberFormat="1" applyFont="1" applyBorder="1" applyAlignment="1" applyProtection="1">
      <alignment horizontal="center" vertical="center"/>
      <protection hidden="1"/>
    </xf>
    <xf numFmtId="1" fontId="11" fillId="0" borderId="156" xfId="0" applyNumberFormat="1" applyFont="1" applyBorder="1" applyAlignment="1" applyProtection="1">
      <alignment horizontal="center" vertical="center"/>
      <protection hidden="1"/>
    </xf>
    <xf numFmtId="1" fontId="11" fillId="0" borderId="157" xfId="0" applyNumberFormat="1" applyFont="1" applyBorder="1" applyAlignment="1" applyProtection="1">
      <alignment horizontal="center" vertical="center"/>
      <protection hidden="1"/>
    </xf>
    <xf numFmtId="1" fontId="11" fillId="0" borderId="146" xfId="0" applyNumberFormat="1" applyFont="1" applyBorder="1" applyAlignment="1" applyProtection="1">
      <alignment horizontal="center" vertical="center"/>
      <protection hidden="1"/>
    </xf>
    <xf numFmtId="0" fontId="11" fillId="8" borderId="158" xfId="0" applyFont="1" applyFill="1" applyBorder="1" applyAlignment="1" applyProtection="1">
      <alignment horizontal="left" vertical="center"/>
      <protection hidden="1"/>
    </xf>
    <xf numFmtId="0" fontId="11" fillId="9" borderId="158" xfId="0" applyFont="1" applyFill="1" applyBorder="1" applyAlignment="1" applyProtection="1">
      <alignment horizontal="left" vertical="center"/>
      <protection hidden="1"/>
    </xf>
    <xf numFmtId="0" fontId="11" fillId="8" borderId="159" xfId="0" applyFont="1" applyFill="1" applyBorder="1" applyAlignment="1" applyProtection="1">
      <alignment horizontal="left" vertical="center"/>
      <protection hidden="1"/>
    </xf>
    <xf numFmtId="0" fontId="11" fillId="8" borderId="160" xfId="0" applyFont="1" applyFill="1" applyBorder="1" applyAlignment="1" applyProtection="1">
      <alignment horizontal="left" vertical="center"/>
      <protection hidden="1"/>
    </xf>
    <xf numFmtId="1" fontId="11" fillId="8" borderId="161" xfId="0" applyNumberFormat="1" applyFont="1" applyFill="1" applyBorder="1" applyAlignment="1" applyProtection="1">
      <alignment horizontal="center" vertical="center"/>
      <protection hidden="1"/>
    </xf>
    <xf numFmtId="1" fontId="11" fillId="8" borderId="162" xfId="0" applyNumberFormat="1" applyFont="1" applyFill="1" applyBorder="1" applyAlignment="1" applyProtection="1">
      <alignment horizontal="center" vertical="center"/>
      <protection hidden="1"/>
    </xf>
    <xf numFmtId="1" fontId="11" fillId="8" borderId="163" xfId="0" applyNumberFormat="1" applyFont="1" applyFill="1" applyBorder="1" applyAlignment="1" applyProtection="1">
      <alignment horizontal="center" vertical="center"/>
      <protection hidden="1"/>
    </xf>
    <xf numFmtId="1" fontId="11" fillId="8" borderId="164" xfId="0" applyNumberFormat="1" applyFont="1" applyFill="1" applyBorder="1" applyAlignment="1" applyProtection="1">
      <alignment horizontal="center" vertical="center"/>
      <protection hidden="1"/>
    </xf>
    <xf numFmtId="1" fontId="11" fillId="8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56" xfId="0" applyNumberFormat="1" applyFont="1" applyFill="1" applyBorder="1" applyAlignment="1" applyProtection="1">
      <alignment horizontal="center" vertical="center"/>
      <protection hidden="1"/>
    </xf>
    <xf numFmtId="1" fontId="11" fillId="9" borderId="57" xfId="0" applyNumberFormat="1" applyFont="1" applyFill="1" applyBorder="1" applyAlignment="1" applyProtection="1">
      <alignment horizontal="center" vertical="center"/>
      <protection hidden="1"/>
    </xf>
    <xf numFmtId="1" fontId="11" fillId="9" borderId="86" xfId="0" applyNumberFormat="1" applyFont="1" applyFill="1" applyBorder="1" applyAlignment="1" applyProtection="1">
      <alignment horizontal="center" vertical="center"/>
      <protection hidden="1"/>
    </xf>
    <xf numFmtId="1" fontId="11" fillId="9" borderId="79" xfId="0" applyNumberFormat="1" applyFont="1" applyFill="1" applyBorder="1" applyAlignment="1" applyProtection="1">
      <alignment horizontal="center" vertical="center"/>
      <protection hidden="1"/>
    </xf>
    <xf numFmtId="1" fontId="11" fillId="9" borderId="45" xfId="0" applyNumberFormat="1" applyFont="1" applyFill="1" applyBorder="1" applyAlignment="1" applyProtection="1">
      <alignment horizontal="center" vertical="center"/>
      <protection hidden="1"/>
    </xf>
    <xf numFmtId="1" fontId="11" fillId="9" borderId="60" xfId="0" applyNumberFormat="1" applyFont="1" applyFill="1" applyBorder="1" applyAlignment="1" applyProtection="1">
      <alignment horizontal="center" vertical="center"/>
      <protection hidden="1"/>
    </xf>
    <xf numFmtId="1" fontId="11" fillId="9" borderId="166" xfId="0" applyNumberFormat="1" applyFont="1" applyFill="1" applyBorder="1" applyAlignment="1" applyProtection="1">
      <alignment horizontal="center" vertical="center"/>
      <protection hidden="1"/>
    </xf>
    <xf numFmtId="0" fontId="11" fillId="9" borderId="160" xfId="0" applyFont="1" applyFill="1" applyBorder="1" applyAlignment="1" applyProtection="1">
      <alignment horizontal="left" vertical="center"/>
      <protection hidden="1"/>
    </xf>
    <xf numFmtId="1" fontId="11" fillId="9" borderId="161" xfId="0" applyNumberFormat="1" applyFont="1" applyFill="1" applyBorder="1" applyAlignment="1" applyProtection="1">
      <alignment horizontal="center" vertical="center"/>
      <protection hidden="1"/>
    </xf>
    <xf numFmtId="1" fontId="11" fillId="9" borderId="150" xfId="0" applyNumberFormat="1" applyFont="1" applyFill="1" applyBorder="1" applyAlignment="1" applyProtection="1">
      <alignment horizontal="center" vertical="center"/>
      <protection hidden="1"/>
    </xf>
    <xf numFmtId="1" fontId="11" fillId="9" borderId="162" xfId="0" applyNumberFormat="1" applyFont="1" applyFill="1" applyBorder="1" applyAlignment="1" applyProtection="1">
      <alignment horizontal="center" vertical="center"/>
      <protection hidden="1"/>
    </xf>
    <xf numFmtId="1" fontId="11" fillId="9" borderId="163" xfId="0" applyNumberFormat="1" applyFont="1" applyFill="1" applyBorder="1" applyAlignment="1" applyProtection="1">
      <alignment horizontal="center" vertical="center"/>
      <protection hidden="1"/>
    </xf>
    <xf numFmtId="1" fontId="11" fillId="9" borderId="164" xfId="0" applyNumberFormat="1" applyFont="1" applyFill="1" applyBorder="1" applyAlignment="1" applyProtection="1">
      <alignment horizontal="center" vertical="center"/>
      <protection hidden="1"/>
    </xf>
    <xf numFmtId="1" fontId="11" fillId="9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151" xfId="0" applyNumberFormat="1" applyFont="1" applyFill="1" applyBorder="1" applyAlignment="1" applyProtection="1">
      <alignment horizontal="center" vertical="center"/>
      <protection hidden="1"/>
    </xf>
    <xf numFmtId="0" fontId="20" fillId="9" borderId="0" xfId="8" applyFont="1" applyFill="1" applyBorder="1" applyAlignment="1">
      <alignment vertical="center"/>
    </xf>
    <xf numFmtId="0" fontId="10" fillId="9" borderId="0" xfId="8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1" fontId="11" fillId="9" borderId="0" xfId="0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>
      <alignment horizontal="center" vertical="center"/>
    </xf>
    <xf numFmtId="0" fontId="11" fillId="9" borderId="87" xfId="0" applyFont="1" applyFill="1" applyBorder="1" applyAlignment="1" applyProtection="1">
      <alignment horizontal="left" vertical="center"/>
      <protection hidden="1"/>
    </xf>
    <xf numFmtId="1" fontId="11" fillId="9" borderId="88" xfId="0" applyNumberFormat="1" applyFont="1" applyFill="1" applyBorder="1" applyAlignment="1" applyProtection="1">
      <alignment horizontal="center" vertical="center"/>
      <protection hidden="1"/>
    </xf>
    <xf numFmtId="1" fontId="11" fillId="9" borderId="89" xfId="0" applyNumberFormat="1" applyFont="1" applyFill="1" applyBorder="1" applyAlignment="1" applyProtection="1">
      <alignment horizontal="center" vertical="center"/>
      <protection hidden="1"/>
    </xf>
    <xf numFmtId="1" fontId="11" fillId="9" borderId="90" xfId="0" applyNumberFormat="1" applyFont="1" applyFill="1" applyBorder="1" applyAlignment="1" applyProtection="1">
      <alignment horizontal="center" vertical="center"/>
      <protection hidden="1"/>
    </xf>
    <xf numFmtId="1" fontId="11" fillId="9" borderId="91" xfId="0" applyNumberFormat="1" applyFont="1" applyFill="1" applyBorder="1" applyAlignment="1" applyProtection="1">
      <alignment horizontal="center" vertical="center"/>
      <protection hidden="1"/>
    </xf>
    <xf numFmtId="1" fontId="11" fillId="9" borderId="92" xfId="0" applyNumberFormat="1" applyFont="1" applyFill="1" applyBorder="1" applyAlignment="1" applyProtection="1">
      <alignment horizontal="center" vertical="center"/>
      <protection hidden="1"/>
    </xf>
    <xf numFmtId="0" fontId="11" fillId="9" borderId="93" xfId="0" applyFont="1" applyFill="1" applyBorder="1" applyAlignment="1" applyProtection="1">
      <alignment horizontal="left" vertical="center"/>
      <protection hidden="1"/>
    </xf>
    <xf numFmtId="1" fontId="11" fillId="9" borderId="4" xfId="0" applyNumberFormat="1" applyFont="1" applyFill="1" applyBorder="1" applyAlignment="1" applyProtection="1">
      <alignment horizontal="center" vertical="center"/>
      <protection hidden="1"/>
    </xf>
    <xf numFmtId="1" fontId="11" fillId="9" borderId="5" xfId="0" applyNumberFormat="1" applyFont="1" applyFill="1" applyBorder="1" applyAlignment="1" applyProtection="1">
      <alignment horizontal="center" vertical="center"/>
      <protection hidden="1"/>
    </xf>
    <xf numFmtId="1" fontId="11" fillId="9" borderId="50" xfId="0" applyNumberFormat="1" applyFont="1" applyFill="1" applyBorder="1" applyAlignment="1" applyProtection="1">
      <alignment horizontal="center" vertical="center"/>
      <protection hidden="1"/>
    </xf>
    <xf numFmtId="0" fontId="11" fillId="9" borderId="94" xfId="0" applyFont="1" applyFill="1" applyBorder="1" applyAlignment="1" applyProtection="1">
      <alignment horizontal="left" vertical="center"/>
      <protection hidden="1"/>
    </xf>
    <xf numFmtId="1" fontId="11" fillId="9" borderId="95" xfId="0" applyNumberFormat="1" applyFont="1" applyFill="1" applyBorder="1" applyAlignment="1" applyProtection="1">
      <alignment horizontal="center" vertical="center"/>
      <protection hidden="1"/>
    </xf>
    <xf numFmtId="1" fontId="11" fillId="9" borderId="96" xfId="0" applyNumberFormat="1" applyFont="1" applyFill="1" applyBorder="1" applyAlignment="1" applyProtection="1">
      <alignment horizontal="center" vertical="center"/>
      <protection hidden="1"/>
    </xf>
    <xf numFmtId="1" fontId="11" fillId="9" borderId="97" xfId="0" applyNumberFormat="1" applyFont="1" applyFill="1" applyBorder="1" applyAlignment="1" applyProtection="1">
      <alignment horizontal="center" vertical="center"/>
      <protection hidden="1"/>
    </xf>
    <xf numFmtId="1" fontId="11" fillId="9" borderId="41" xfId="0" applyNumberFormat="1" applyFont="1" applyFill="1" applyBorder="1" applyAlignment="1" applyProtection="1">
      <alignment horizontal="center" vertical="center"/>
      <protection hidden="1"/>
    </xf>
    <xf numFmtId="1" fontId="11" fillId="9" borderId="98" xfId="0" applyNumberFormat="1" applyFont="1" applyFill="1" applyBorder="1" applyAlignment="1" applyProtection="1">
      <alignment horizontal="center" vertical="center"/>
      <protection hidden="1"/>
    </xf>
    <xf numFmtId="1" fontId="11" fillId="9" borderId="39" xfId="0" applyNumberFormat="1" applyFont="1" applyFill="1" applyBorder="1" applyAlignment="1" applyProtection="1">
      <alignment horizontal="center" vertical="center"/>
      <protection hidden="1"/>
    </xf>
    <xf numFmtId="1" fontId="11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9" borderId="13" xfId="0" applyFont="1" applyFill="1" applyBorder="1" applyAlignment="1" applyProtection="1">
      <alignment horizontal="left" vertical="center"/>
      <protection hidden="1"/>
    </xf>
    <xf numFmtId="1" fontId="11" fillId="9" borderId="36" xfId="0" applyNumberFormat="1" applyFont="1" applyFill="1" applyBorder="1" applyAlignment="1" applyProtection="1">
      <alignment horizontal="center" vertical="center"/>
      <protection hidden="1"/>
    </xf>
    <xf numFmtId="0" fontId="11" fillId="9" borderId="12" xfId="0" applyFont="1" applyFill="1" applyBorder="1" applyAlignment="1" applyProtection="1">
      <alignment horizontal="left" vertical="center"/>
      <protection hidden="1"/>
    </xf>
    <xf numFmtId="0" fontId="11" fillId="9" borderId="14" xfId="0" applyFont="1" applyFill="1" applyBorder="1" applyAlignment="1" applyProtection="1">
      <alignment horizontal="left" vertical="center"/>
      <protection hidden="1"/>
    </xf>
    <xf numFmtId="0" fontId="11" fillId="8" borderId="93" xfId="0" applyFont="1" applyFill="1" applyBorder="1" applyAlignment="1" applyProtection="1">
      <alignment horizontal="left" vertical="center"/>
      <protection hidden="1"/>
    </xf>
    <xf numFmtId="1" fontId="11" fillId="8" borderId="4" xfId="0" applyNumberFormat="1" applyFont="1" applyFill="1" applyBorder="1" applyAlignment="1" applyProtection="1">
      <alignment horizontal="center" vertical="center"/>
      <protection hidden="1"/>
    </xf>
    <xf numFmtId="1" fontId="11" fillId="8" borderId="5" xfId="0" applyNumberFormat="1" applyFont="1" applyFill="1" applyBorder="1" applyAlignment="1" applyProtection="1">
      <alignment horizontal="center" vertical="center"/>
      <protection hidden="1"/>
    </xf>
    <xf numFmtId="1" fontId="11" fillId="8" borderId="50" xfId="0" applyNumberFormat="1" applyFont="1" applyFill="1" applyBorder="1" applyAlignment="1" applyProtection="1">
      <alignment horizontal="center" vertical="center"/>
      <protection hidden="1"/>
    </xf>
    <xf numFmtId="1" fontId="11" fillId="8" borderId="8" xfId="0" applyNumberFormat="1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left" vertical="center"/>
      <protection hidden="1"/>
    </xf>
    <xf numFmtId="0" fontId="40" fillId="0" borderId="19" xfId="5" applyFont="1" applyFill="1" applyBorder="1" applyAlignment="1" applyProtection="1">
      <alignment horizontal="left" vertical="center"/>
      <protection hidden="1"/>
    </xf>
    <xf numFmtId="0" fontId="39" fillId="0" borderId="34" xfId="5" applyFont="1" applyFill="1" applyBorder="1"/>
    <xf numFmtId="0" fontId="39" fillId="0" borderId="30" xfId="5" applyFont="1" applyFill="1" applyBorder="1"/>
    <xf numFmtId="0" fontId="40" fillId="0" borderId="17" xfId="5" applyFont="1" applyBorder="1" applyAlignment="1" applyProtection="1">
      <alignment horizontal="left" vertical="center"/>
      <protection hidden="1"/>
    </xf>
    <xf numFmtId="0" fontId="40" fillId="0" borderId="18" xfId="5" applyFont="1" applyBorder="1" applyAlignment="1" applyProtection="1">
      <alignment horizontal="left" vertical="center"/>
      <protection hidden="1"/>
    </xf>
    <xf numFmtId="0" fontId="40" fillId="0" borderId="0" xfId="5" applyFont="1" applyFill="1" applyBorder="1" applyAlignment="1">
      <alignment horizontal="left"/>
    </xf>
    <xf numFmtId="0" fontId="40" fillId="0" borderId="25" xfId="5" applyFont="1" applyFill="1" applyBorder="1" applyAlignment="1">
      <alignment horizontal="left"/>
    </xf>
    <xf numFmtId="0" fontId="50" fillId="0" borderId="7" xfId="0" applyFont="1" applyFill="1" applyBorder="1" applyAlignment="1">
      <alignment horizontal="center" vertical="center"/>
    </xf>
    <xf numFmtId="0" fontId="7" fillId="8" borderId="7" xfId="0" applyFont="1" applyFill="1" applyBorder="1"/>
    <xf numFmtId="0" fontId="0" fillId="0" borderId="0" xfId="0" applyFont="1" applyFill="1"/>
    <xf numFmtId="1" fontId="48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Fill="1" applyBorder="1"/>
    <xf numFmtId="0" fontId="50" fillId="0" borderId="7" xfId="0" applyFont="1" applyFill="1" applyBorder="1" applyAlignment="1" applyProtection="1">
      <alignment horizontal="center" vertical="center"/>
      <protection hidden="1"/>
    </xf>
    <xf numFmtId="0" fontId="49" fillId="0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52" fillId="8" borderId="7" xfId="0" applyFont="1" applyFill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7" borderId="28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7" borderId="31" xfId="0" applyFont="1" applyFill="1" applyBorder="1" applyAlignment="1" applyProtection="1">
      <alignment horizontal="center" vertical="center"/>
      <protection hidden="1"/>
    </xf>
    <xf numFmtId="0" fontId="8" fillId="8" borderId="7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55" fillId="0" borderId="99" xfId="10" applyFont="1" applyFill="1" applyBorder="1" applyAlignment="1">
      <alignment vertical="top"/>
    </xf>
    <xf numFmtId="0" fontId="55" fillId="0" borderId="68" xfId="10" applyFont="1" applyFill="1" applyBorder="1" applyAlignment="1">
      <alignment vertical="top"/>
    </xf>
    <xf numFmtId="0" fontId="55" fillId="0" borderId="68" xfId="0" applyFont="1" applyFill="1" applyBorder="1" applyAlignment="1">
      <alignment horizontal="left" vertical="center"/>
    </xf>
    <xf numFmtId="0" fontId="55" fillId="0" borderId="68" xfId="8" applyFont="1" applyFill="1" applyBorder="1" applyAlignment="1">
      <alignment vertical="top" wrapText="1"/>
    </xf>
    <xf numFmtId="0" fontId="55" fillId="0" borderId="68" xfId="0" applyNumberFormat="1" applyFont="1" applyFill="1" applyBorder="1" applyAlignment="1">
      <alignment horizontal="left" vertical="top" wrapText="1"/>
    </xf>
    <xf numFmtId="0" fontId="59" fillId="0" borderId="0" xfId="0" applyFont="1"/>
    <xf numFmtId="0" fontId="59" fillId="0" borderId="27" xfId="0" applyFont="1" applyBorder="1"/>
    <xf numFmtId="0" fontId="59" fillId="0" borderId="28" xfId="0" applyFont="1" applyBorder="1"/>
    <xf numFmtId="0" fontId="59" fillId="0" borderId="31" xfId="0" applyFont="1" applyBorder="1"/>
    <xf numFmtId="0" fontId="60" fillId="0" borderId="0" xfId="0" applyFont="1"/>
    <xf numFmtId="0" fontId="55" fillId="0" borderId="99" xfId="7" applyFont="1" applyFill="1" applyBorder="1" applyAlignment="1">
      <alignment vertical="top" wrapText="1"/>
    </xf>
    <xf numFmtId="0" fontId="55" fillId="0" borderId="68" xfId="4" applyFont="1" applyFill="1" applyBorder="1" applyAlignment="1">
      <alignment vertical="top" wrapText="1"/>
    </xf>
    <xf numFmtId="0" fontId="55" fillId="0" borderId="68" xfId="7" applyFont="1" applyFill="1" applyBorder="1" applyAlignment="1">
      <alignment vertical="top" wrapText="1"/>
    </xf>
    <xf numFmtId="0" fontId="55" fillId="0" borderId="68" xfId="6" applyFont="1" applyFill="1" applyBorder="1" applyAlignment="1">
      <alignment vertical="top" wrapText="1"/>
    </xf>
    <xf numFmtId="0" fontId="55" fillId="0" borderId="68" xfId="0" applyFont="1" applyFill="1" applyBorder="1" applyAlignment="1">
      <alignment vertical="center" wrapText="1"/>
    </xf>
    <xf numFmtId="0" fontId="55" fillId="0" borderId="68" xfId="2" applyNumberFormat="1" applyFont="1" applyFill="1" applyBorder="1" applyAlignment="1">
      <alignment horizontal="left" vertical="top"/>
    </xf>
    <xf numFmtId="0" fontId="55" fillId="0" borderId="69" xfId="6" applyFont="1" applyFill="1" applyBorder="1" applyAlignment="1">
      <alignment vertical="top" wrapText="1"/>
    </xf>
    <xf numFmtId="0" fontId="55" fillId="0" borderId="99" xfId="2" applyNumberFormat="1" applyFont="1" applyFill="1" applyBorder="1" applyAlignment="1">
      <alignment horizontal="left" vertical="top"/>
    </xf>
    <xf numFmtId="0" fontId="55" fillId="0" borderId="99" xfId="0" applyFont="1" applyFill="1" applyBorder="1"/>
    <xf numFmtId="0" fontId="55" fillId="0" borderId="0" xfId="0" applyFont="1" applyFill="1"/>
    <xf numFmtId="0" fontId="55" fillId="0" borderId="68" xfId="0" applyFont="1" applyFill="1" applyBorder="1"/>
    <xf numFmtId="0" fontId="55" fillId="0" borderId="68" xfId="0" applyFont="1" applyBorder="1"/>
    <xf numFmtId="0" fontId="55" fillId="0" borderId="68" xfId="3" applyFont="1" applyFill="1" applyBorder="1" applyAlignment="1">
      <alignment horizontal="left" vertical="top"/>
    </xf>
    <xf numFmtId="0" fontId="55" fillId="0" borderId="69" xfId="0" applyFont="1" applyFill="1" applyBorder="1"/>
    <xf numFmtId="0" fontId="55" fillId="0" borderId="69" xfId="0" applyFont="1" applyBorder="1"/>
    <xf numFmtId="0" fontId="65" fillId="0" borderId="19" xfId="0" applyFont="1" applyBorder="1"/>
    <xf numFmtId="49" fontId="33" fillId="0" borderId="99" xfId="0" applyNumberFormat="1" applyFont="1" applyBorder="1" applyAlignment="1">
      <alignment horizontal="center" vertical="center" wrapText="1"/>
    </xf>
    <xf numFmtId="0" fontId="2" fillId="0" borderId="99" xfId="0" applyFont="1" applyFill="1" applyBorder="1" applyAlignment="1">
      <alignment wrapText="1"/>
    </xf>
    <xf numFmtId="49" fontId="33" fillId="0" borderId="99" xfId="9" applyNumberFormat="1" applyFont="1" applyBorder="1" applyAlignment="1">
      <alignment horizontal="center" vertical="center" wrapText="1"/>
    </xf>
    <xf numFmtId="49" fontId="33" fillId="0" borderId="68" xfId="0" applyNumberFormat="1" applyFont="1" applyBorder="1" applyAlignment="1">
      <alignment horizontal="center" vertical="center" wrapText="1"/>
    </xf>
    <xf numFmtId="0" fontId="2" fillId="0" borderId="68" xfId="0" applyFont="1" applyFill="1" applyBorder="1" applyAlignment="1">
      <alignment wrapText="1"/>
    </xf>
    <xf numFmtId="49" fontId="33" fillId="0" borderId="68" xfId="9" applyNumberFormat="1" applyFont="1" applyBorder="1" applyAlignment="1">
      <alignment horizontal="center" vertical="center" wrapText="1"/>
    </xf>
    <xf numFmtId="49" fontId="33" fillId="0" borderId="68" xfId="0" applyNumberFormat="1" applyFont="1" applyBorder="1" applyAlignment="1">
      <alignment horizontal="center" vertical="center"/>
    </xf>
    <xf numFmtId="0" fontId="2" fillId="0" borderId="68" xfId="0" applyFont="1" applyBorder="1" applyAlignment="1"/>
    <xf numFmtId="0" fontId="2" fillId="0" borderId="69" xfId="0" applyFont="1" applyFill="1" applyBorder="1" applyAlignment="1">
      <alignment wrapText="1"/>
    </xf>
    <xf numFmtId="49" fontId="33" fillId="0" borderId="68" xfId="9" applyNumberFormat="1" applyFont="1" applyBorder="1" applyAlignment="1">
      <alignment horizontal="center" vertical="center"/>
    </xf>
    <xf numFmtId="49" fontId="33" fillId="0" borderId="69" xfId="9" applyNumberFormat="1" applyFont="1" applyBorder="1" applyAlignment="1">
      <alignment horizontal="center" vertical="center"/>
    </xf>
    <xf numFmtId="164" fontId="35" fillId="0" borderId="0" xfId="5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5" applyFont="1" applyFill="1" applyBorder="1" applyAlignment="1">
      <alignment horizontal="left" vertical="center"/>
    </xf>
    <xf numFmtId="0" fontId="40" fillId="0" borderId="25" xfId="5" applyFont="1" applyFill="1" applyBorder="1" applyAlignment="1">
      <alignment horizontal="left" vertical="center"/>
    </xf>
    <xf numFmtId="0" fontId="40" fillId="0" borderId="0" xfId="5" applyFont="1" applyFill="1" applyBorder="1" applyAlignment="1" applyProtection="1">
      <alignment horizontal="left" vertical="center"/>
      <protection hidden="1"/>
    </xf>
    <xf numFmtId="0" fontId="40" fillId="0" borderId="25" xfId="5" applyFont="1" applyFill="1" applyBorder="1" applyAlignment="1" applyProtection="1">
      <alignment horizontal="left" vertical="center"/>
      <protection hidden="1"/>
    </xf>
    <xf numFmtId="0" fontId="40" fillId="0" borderId="0" xfId="5" applyFont="1" applyBorder="1" applyAlignment="1" applyProtection="1">
      <alignment horizontal="left" vertical="center"/>
      <protection hidden="1"/>
    </xf>
    <xf numFmtId="0" fontId="40" fillId="0" borderId="25" xfId="5" applyFont="1" applyBorder="1" applyAlignment="1" applyProtection="1">
      <alignment horizontal="left" vertical="center"/>
      <protection hidden="1"/>
    </xf>
    <xf numFmtId="164" fontId="35" fillId="8" borderId="119" xfId="5" applyNumberFormat="1" applyFont="1" applyFill="1" applyBorder="1" applyAlignment="1" applyProtection="1">
      <alignment horizontal="center" vertical="center"/>
      <protection hidden="1"/>
    </xf>
    <xf numFmtId="164" fontId="35" fillId="8" borderId="120" xfId="5" applyNumberFormat="1" applyFont="1" applyFill="1" applyBorder="1" applyAlignment="1" applyProtection="1">
      <alignment horizontal="center" vertical="center"/>
      <protection hidden="1"/>
    </xf>
    <xf numFmtId="164" fontId="35" fillId="8" borderId="121" xfId="5" applyNumberFormat="1" applyFont="1" applyFill="1" applyBorder="1" applyAlignment="1" applyProtection="1">
      <alignment horizontal="center" vertical="center"/>
      <protection hidden="1"/>
    </xf>
    <xf numFmtId="164" fontId="35" fillId="8" borderId="29" xfId="5" applyNumberFormat="1" applyFont="1" applyFill="1" applyBorder="1" applyAlignment="1" applyProtection="1">
      <alignment horizontal="center" vertical="center"/>
      <protection hidden="1"/>
    </xf>
    <xf numFmtId="164" fontId="35" fillId="8" borderId="34" xfId="5" applyNumberFormat="1" applyFont="1" applyFill="1" applyBorder="1" applyAlignment="1" applyProtection="1">
      <alignment horizontal="center" vertical="center"/>
      <protection hidden="1"/>
    </xf>
    <xf numFmtId="164" fontId="35" fillId="8" borderId="30" xfId="5" applyNumberFormat="1" applyFont="1" applyFill="1" applyBorder="1" applyAlignment="1" applyProtection="1">
      <alignment horizontal="center" vertical="center"/>
      <protection hidden="1"/>
    </xf>
    <xf numFmtId="164" fontId="35" fillId="4" borderId="110" xfId="5" applyNumberFormat="1" applyFont="1" applyFill="1" applyBorder="1" applyAlignment="1" applyProtection="1">
      <alignment horizontal="center" vertical="center"/>
      <protection hidden="1"/>
    </xf>
    <xf numFmtId="164" fontId="35" fillId="4" borderId="111" xfId="5" applyNumberFormat="1" applyFont="1" applyFill="1" applyBorder="1" applyAlignment="1" applyProtection="1">
      <alignment horizontal="center" vertical="center"/>
      <protection hidden="1"/>
    </xf>
    <xf numFmtId="164" fontId="35" fillId="4" borderId="112" xfId="5" applyNumberFormat="1" applyFont="1" applyFill="1" applyBorder="1" applyAlignment="1" applyProtection="1">
      <alignment horizontal="center" vertical="center"/>
      <protection hidden="1"/>
    </xf>
    <xf numFmtId="164" fontId="35" fillId="8" borderId="115" xfId="5" applyNumberFormat="1" applyFont="1" applyFill="1" applyBorder="1" applyAlignment="1" applyProtection="1">
      <alignment horizontal="center" vertical="center"/>
      <protection hidden="1"/>
    </xf>
    <xf numFmtId="164" fontId="35" fillId="4" borderId="116" xfId="5" applyNumberFormat="1" applyFont="1" applyFill="1" applyBorder="1" applyAlignment="1" applyProtection="1">
      <alignment horizontal="center" vertical="center"/>
      <protection hidden="1"/>
    </xf>
    <xf numFmtId="164" fontId="35" fillId="8" borderId="117" xfId="5" applyNumberFormat="1" applyFont="1" applyFill="1" applyBorder="1" applyAlignment="1" applyProtection="1">
      <alignment horizontal="center" vertical="center"/>
      <protection hidden="1"/>
    </xf>
    <xf numFmtId="164" fontId="35" fillId="0" borderId="119" xfId="5" applyNumberFormat="1" applyFont="1" applyBorder="1" applyAlignment="1" applyProtection="1">
      <alignment horizontal="center" vertical="center"/>
      <protection hidden="1"/>
    </xf>
    <xf numFmtId="164" fontId="35" fillId="0" borderId="120" xfId="5" applyNumberFormat="1" applyFont="1" applyBorder="1" applyAlignment="1" applyProtection="1">
      <alignment horizontal="center" vertical="center"/>
      <protection hidden="1"/>
    </xf>
    <xf numFmtId="164" fontId="35" fillId="0" borderId="121" xfId="5" applyNumberFormat="1" applyFont="1" applyBorder="1" applyAlignment="1" applyProtection="1">
      <alignment horizontal="center" vertical="center"/>
      <protection hidden="1"/>
    </xf>
    <xf numFmtId="164" fontId="35" fillId="0" borderId="115" xfId="5" applyNumberFormat="1" applyFont="1" applyBorder="1" applyAlignment="1" applyProtection="1">
      <alignment horizontal="center" vertical="center"/>
      <protection hidden="1"/>
    </xf>
    <xf numFmtId="164" fontId="35" fillId="0" borderId="116" xfId="5" applyNumberFormat="1" applyFont="1" applyBorder="1" applyAlignment="1" applyProtection="1">
      <alignment horizontal="center" vertical="center"/>
      <protection hidden="1"/>
    </xf>
    <xf numFmtId="164" fontId="35" fillId="0" borderId="117" xfId="5" applyNumberFormat="1" applyFont="1" applyBorder="1" applyAlignment="1" applyProtection="1">
      <alignment horizontal="center" vertical="center"/>
      <protection hidden="1"/>
    </xf>
    <xf numFmtId="0" fontId="33" fillId="8" borderId="16" xfId="5" applyFont="1" applyFill="1" applyBorder="1" applyAlignment="1">
      <alignment horizontal="center" vertical="center" wrapText="1"/>
    </xf>
    <xf numFmtId="0" fontId="33" fillId="8" borderId="17" xfId="5" applyFont="1" applyFill="1" applyBorder="1" applyAlignment="1">
      <alignment horizontal="center" vertical="center" wrapText="1"/>
    </xf>
    <xf numFmtId="0" fontId="33" fillId="8" borderId="18" xfId="5" applyFont="1" applyFill="1" applyBorder="1" applyAlignment="1">
      <alignment horizontal="center" vertical="center" wrapText="1"/>
    </xf>
    <xf numFmtId="0" fontId="33" fillId="8" borderId="115" xfId="5" applyFont="1" applyFill="1" applyBorder="1" applyAlignment="1">
      <alignment horizontal="center" vertical="center" wrapText="1"/>
    </xf>
    <xf numFmtId="0" fontId="33" fillId="8" borderId="116" xfId="5" applyFont="1" applyFill="1" applyBorder="1" applyAlignment="1">
      <alignment horizontal="center" vertical="center" wrapText="1"/>
    </xf>
    <xf numFmtId="0" fontId="33" fillId="8" borderId="117" xfId="5" applyFont="1" applyFill="1" applyBorder="1" applyAlignment="1">
      <alignment horizontal="center" vertical="center" wrapText="1"/>
    </xf>
    <xf numFmtId="164" fontId="35" fillId="8" borderId="16" xfId="5" applyNumberFormat="1" applyFont="1" applyFill="1" applyBorder="1" applyAlignment="1" applyProtection="1">
      <alignment horizontal="center" vertical="center" wrapText="1"/>
      <protection hidden="1"/>
    </xf>
    <xf numFmtId="164" fontId="35" fillId="8" borderId="18" xfId="5" applyNumberFormat="1" applyFont="1" applyFill="1" applyBorder="1" applyAlignment="1" applyProtection="1">
      <alignment horizontal="center" vertical="center" wrapText="1"/>
      <protection hidden="1"/>
    </xf>
    <xf numFmtId="164" fontId="35" fillId="8" borderId="19" xfId="5" applyNumberFormat="1" applyFont="1" applyFill="1" applyBorder="1" applyAlignment="1" applyProtection="1">
      <alignment horizontal="center" vertical="center" wrapText="1"/>
      <protection hidden="1"/>
    </xf>
    <xf numFmtId="164" fontId="35" fillId="8" borderId="25" xfId="5" applyNumberFormat="1" applyFont="1" applyFill="1" applyBorder="1" applyAlignment="1" applyProtection="1">
      <alignment horizontal="center" vertical="center" wrapText="1"/>
      <protection hidden="1"/>
    </xf>
    <xf numFmtId="164" fontId="35" fillId="8" borderId="29" xfId="5" applyNumberFormat="1" applyFont="1" applyFill="1" applyBorder="1" applyAlignment="1" applyProtection="1">
      <alignment horizontal="center" vertical="center" wrapText="1"/>
      <protection hidden="1"/>
    </xf>
    <xf numFmtId="164" fontId="35" fillId="8" borderId="30" xfId="5" applyNumberFormat="1" applyFont="1" applyFill="1" applyBorder="1" applyAlignment="1" applyProtection="1">
      <alignment horizontal="center" vertical="center" wrapText="1"/>
      <protection hidden="1"/>
    </xf>
    <xf numFmtId="164" fontId="35" fillId="8" borderId="16" xfId="5" applyNumberFormat="1" applyFont="1" applyFill="1" applyBorder="1" applyAlignment="1" applyProtection="1">
      <alignment horizontal="center" vertical="center"/>
      <protection hidden="1"/>
    </xf>
    <xf numFmtId="164" fontId="35" fillId="8" borderId="18" xfId="5" applyNumberFormat="1" applyFont="1" applyFill="1" applyBorder="1" applyAlignment="1" applyProtection="1">
      <alignment horizontal="center" vertical="center"/>
      <protection hidden="1"/>
    </xf>
    <xf numFmtId="0" fontId="54" fillId="0" borderId="19" xfId="5" applyFont="1" applyBorder="1" applyAlignment="1" applyProtection="1">
      <alignment horizontal="center" vertical="center"/>
      <protection hidden="1"/>
    </xf>
    <xf numFmtId="0" fontId="54" fillId="0" borderId="0" xfId="5" applyFont="1" applyBorder="1" applyAlignment="1" applyProtection="1">
      <alignment horizontal="center" vertical="center"/>
      <protection hidden="1"/>
    </xf>
    <xf numFmtId="0" fontId="54" fillId="0" borderId="25" xfId="5" applyFont="1" applyBorder="1" applyAlignment="1" applyProtection="1">
      <alignment horizontal="center" vertical="center"/>
      <protection hidden="1"/>
    </xf>
    <xf numFmtId="0" fontId="33" fillId="8" borderId="28" xfId="5" applyFont="1" applyFill="1" applyBorder="1" applyAlignment="1" applyProtection="1">
      <alignment horizontal="center" vertical="center"/>
      <protection hidden="1"/>
    </xf>
    <xf numFmtId="0" fontId="33" fillId="8" borderId="31" xfId="5" applyFont="1" applyFill="1" applyBorder="1" applyAlignment="1" applyProtection="1">
      <alignment horizontal="center" vertical="center"/>
      <protection hidden="1"/>
    </xf>
    <xf numFmtId="0" fontId="33" fillId="8" borderId="19" xfId="5" applyFont="1" applyFill="1" applyBorder="1" applyAlignment="1">
      <alignment horizontal="center" vertical="center" wrapText="1"/>
    </xf>
    <xf numFmtId="0" fontId="33" fillId="8" borderId="0" xfId="5" applyFont="1" applyFill="1" applyBorder="1" applyAlignment="1">
      <alignment horizontal="center" vertical="center" wrapText="1"/>
    </xf>
    <xf numFmtId="0" fontId="33" fillId="8" borderId="25" xfId="5" applyFont="1" applyFill="1" applyBorder="1" applyAlignment="1">
      <alignment horizontal="center" vertical="center" wrapText="1"/>
    </xf>
    <xf numFmtId="0" fontId="33" fillId="8" borderId="29" xfId="5" applyFont="1" applyFill="1" applyBorder="1" applyAlignment="1">
      <alignment horizontal="center" vertical="center" wrapText="1"/>
    </xf>
    <xf numFmtId="0" fontId="33" fillId="8" borderId="34" xfId="5" applyFont="1" applyFill="1" applyBorder="1" applyAlignment="1">
      <alignment horizontal="center" vertical="center" wrapText="1"/>
    </xf>
    <xf numFmtId="0" fontId="33" fillId="8" borderId="30" xfId="5" applyFont="1" applyFill="1" applyBorder="1" applyAlignment="1">
      <alignment horizontal="center" vertical="center" wrapText="1"/>
    </xf>
    <xf numFmtId="164" fontId="35" fillId="8" borderId="19" xfId="5" applyNumberFormat="1" applyFont="1" applyFill="1" applyBorder="1" applyAlignment="1" applyProtection="1">
      <alignment horizontal="center" vertical="center"/>
      <protection hidden="1"/>
    </xf>
    <xf numFmtId="164" fontId="35" fillId="8" borderId="25" xfId="5" applyNumberFormat="1" applyFont="1" applyFill="1" applyBorder="1" applyAlignment="1" applyProtection="1">
      <alignment horizontal="center" vertical="center"/>
      <protection hidden="1"/>
    </xf>
    <xf numFmtId="0" fontId="54" fillId="0" borderId="19" xfId="5" applyFont="1" applyFill="1" applyBorder="1" applyAlignment="1">
      <alignment horizontal="center" vertical="center"/>
    </xf>
    <xf numFmtId="0" fontId="54" fillId="0" borderId="0" xfId="5" applyFont="1" applyFill="1" applyBorder="1" applyAlignment="1">
      <alignment horizontal="center" vertical="center"/>
    </xf>
    <xf numFmtId="0" fontId="54" fillId="0" borderId="25" xfId="5" applyFont="1" applyFill="1" applyBorder="1" applyAlignment="1">
      <alignment horizontal="center" vertical="center"/>
    </xf>
    <xf numFmtId="0" fontId="54" fillId="0" borderId="29" xfId="5" applyFont="1" applyFill="1" applyBorder="1" applyAlignment="1">
      <alignment horizontal="center" vertical="center"/>
    </xf>
    <xf numFmtId="0" fontId="54" fillId="0" borderId="34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33" fillId="8" borderId="27" xfId="5" applyFont="1" applyFill="1" applyBorder="1" applyAlignment="1" applyProtection="1">
      <alignment horizontal="center" vertical="center"/>
      <protection hidden="1"/>
    </xf>
    <xf numFmtId="0" fontId="33" fillId="8" borderId="118" xfId="5" applyFont="1" applyFill="1" applyBorder="1" applyAlignment="1" applyProtection="1">
      <alignment horizontal="center" vertical="center"/>
      <protection hidden="1"/>
    </xf>
    <xf numFmtId="0" fontId="54" fillId="0" borderId="19" xfId="5" applyFont="1" applyFill="1" applyBorder="1" applyAlignment="1" applyProtection="1">
      <alignment horizontal="center" vertical="center"/>
      <protection hidden="1"/>
    </xf>
    <xf numFmtId="0" fontId="54" fillId="0" borderId="0" xfId="5" applyFont="1" applyFill="1" applyBorder="1" applyAlignment="1" applyProtection="1">
      <alignment horizontal="center" vertical="center"/>
      <protection hidden="1"/>
    </xf>
    <xf numFmtId="0" fontId="54" fillId="0" borderId="25" xfId="5" applyFont="1" applyFill="1" applyBorder="1" applyAlignment="1" applyProtection="1">
      <alignment horizontal="center" vertical="center"/>
      <protection hidden="1"/>
    </xf>
    <xf numFmtId="0" fontId="73" fillId="0" borderId="19" xfId="5" applyFont="1" applyBorder="1" applyAlignment="1" applyProtection="1">
      <alignment horizontal="center" vertical="center"/>
      <protection hidden="1"/>
    </xf>
    <xf numFmtId="0" fontId="73" fillId="0" borderId="0" xfId="5" applyFont="1" applyBorder="1" applyAlignment="1" applyProtection="1">
      <alignment horizontal="center" vertical="center"/>
      <protection hidden="1"/>
    </xf>
    <xf numFmtId="0" fontId="73" fillId="0" borderId="25" xfId="5" applyFont="1" applyBorder="1" applyAlignment="1" applyProtection="1">
      <alignment horizontal="center" vertical="center"/>
      <protection hidden="1"/>
    </xf>
    <xf numFmtId="0" fontId="73" fillId="0" borderId="19" xfId="5" applyFont="1" applyFill="1" applyBorder="1" applyAlignment="1">
      <alignment horizontal="center" vertical="center"/>
    </xf>
    <xf numFmtId="0" fontId="73" fillId="0" borderId="0" xfId="5" applyFont="1" applyFill="1" applyBorder="1" applyAlignment="1">
      <alignment horizontal="center" vertical="center"/>
    </xf>
    <xf numFmtId="0" fontId="73" fillId="0" borderId="25" xfId="5" applyFont="1" applyFill="1" applyBorder="1" applyAlignment="1">
      <alignment horizontal="center" vertical="center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4" xfId="0" applyFont="1" applyBorder="1" applyAlignment="1" applyProtection="1">
      <alignment horizontal="center" vertical="center"/>
      <protection hidden="1"/>
    </xf>
    <xf numFmtId="164" fontId="36" fillId="0" borderId="22" xfId="5" applyNumberFormat="1" applyFont="1" applyFill="1" applyBorder="1" applyAlignment="1" applyProtection="1">
      <alignment horizontal="center"/>
      <protection hidden="1"/>
    </xf>
    <xf numFmtId="164" fontId="36" fillId="0" borderId="24" xfId="5" applyNumberFormat="1" applyFont="1" applyFill="1" applyBorder="1" applyAlignment="1" applyProtection="1">
      <alignment horizontal="center"/>
      <protection hidden="1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36" fillId="0" borderId="100" xfId="0" applyFont="1" applyBorder="1" applyAlignment="1" applyProtection="1">
      <alignment horizontal="center" vertical="center"/>
      <protection hidden="1"/>
    </xf>
    <xf numFmtId="0" fontId="36" fillId="0" borderId="105" xfId="0" applyFont="1" applyBorder="1" applyAlignment="1" applyProtection="1">
      <alignment horizontal="center" vertical="center"/>
      <protection hidden="1"/>
    </xf>
    <xf numFmtId="0" fontId="36" fillId="0" borderId="101" xfId="0" applyFont="1" applyBorder="1" applyAlignment="1" applyProtection="1">
      <alignment horizontal="center" vertical="center"/>
      <protection hidden="1"/>
    </xf>
    <xf numFmtId="0" fontId="33" fillId="8" borderId="119" xfId="5" applyFont="1" applyFill="1" applyBorder="1" applyAlignment="1">
      <alignment horizontal="center" vertical="center" wrapText="1"/>
    </xf>
    <xf numFmtId="0" fontId="33" fillId="8" borderId="120" xfId="5" applyFont="1" applyFill="1" applyBorder="1" applyAlignment="1">
      <alignment horizontal="center" vertical="center" wrapText="1"/>
    </xf>
    <xf numFmtId="0" fontId="33" fillId="8" borderId="121" xfId="5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164" fontId="33" fillId="0" borderId="22" xfId="5" applyNumberFormat="1" applyFont="1" applyFill="1" applyBorder="1" applyAlignment="1" applyProtection="1">
      <alignment horizontal="center" vertical="center"/>
      <protection hidden="1"/>
    </xf>
    <xf numFmtId="164" fontId="33" fillId="0" borderId="24" xfId="5" applyNumberFormat="1" applyFont="1" applyFill="1" applyBorder="1" applyAlignment="1" applyProtection="1">
      <alignment horizontal="center" vertical="center"/>
      <protection hidden="1"/>
    </xf>
    <xf numFmtId="0" fontId="33" fillId="0" borderId="22" xfId="5" applyFont="1" applyFill="1" applyBorder="1" applyAlignment="1" applyProtection="1">
      <alignment horizontal="center" vertical="center" wrapText="1"/>
      <protection hidden="1"/>
    </xf>
    <xf numFmtId="0" fontId="33" fillId="0" borderId="23" xfId="5" applyFont="1" applyFill="1" applyBorder="1" applyAlignment="1" applyProtection="1">
      <alignment horizontal="center" vertical="center" wrapText="1"/>
      <protection hidden="1"/>
    </xf>
    <xf numFmtId="0" fontId="33" fillId="0" borderId="24" xfId="5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 horizontal="center"/>
    </xf>
    <xf numFmtId="0" fontId="33" fillId="0" borderId="16" xfId="5" applyFont="1" applyFill="1" applyBorder="1" applyAlignment="1" applyProtection="1">
      <alignment horizontal="center" vertical="center" wrapText="1"/>
      <protection hidden="1"/>
    </xf>
    <xf numFmtId="0" fontId="33" fillId="0" borderId="17" xfId="5" applyFont="1" applyFill="1" applyBorder="1" applyAlignment="1" applyProtection="1">
      <alignment horizontal="center" vertical="center" wrapText="1"/>
      <protection hidden="1"/>
    </xf>
    <xf numFmtId="0" fontId="33" fillId="0" borderId="18" xfId="5" applyFont="1" applyFill="1" applyBorder="1" applyAlignment="1" applyProtection="1">
      <alignment horizontal="center" vertical="center" wrapText="1"/>
      <protection hidden="1"/>
    </xf>
    <xf numFmtId="0" fontId="33" fillId="0" borderId="29" xfId="5" applyFont="1" applyFill="1" applyBorder="1" applyAlignment="1" applyProtection="1">
      <alignment horizontal="center" vertical="center" wrapText="1"/>
      <protection hidden="1"/>
    </xf>
    <xf numFmtId="0" fontId="33" fillId="0" borderId="34" xfId="5" applyFont="1" applyFill="1" applyBorder="1" applyAlignment="1" applyProtection="1">
      <alignment horizontal="center" vertical="center" wrapText="1"/>
      <protection hidden="1"/>
    </xf>
    <xf numFmtId="0" fontId="33" fillId="0" borderId="30" xfId="5" applyFont="1" applyFill="1" applyBorder="1" applyAlignment="1" applyProtection="1">
      <alignment horizontal="center" vertical="center" wrapText="1"/>
      <protection hidden="1"/>
    </xf>
    <xf numFmtId="164" fontId="33" fillId="0" borderId="16" xfId="5" applyNumberFormat="1" applyFont="1" applyFill="1" applyBorder="1" applyAlignment="1" applyProtection="1">
      <alignment horizontal="center" vertical="center"/>
      <protection hidden="1"/>
    </xf>
    <xf numFmtId="164" fontId="33" fillId="0" borderId="18" xfId="5" applyNumberFormat="1" applyFont="1" applyFill="1" applyBorder="1" applyAlignment="1" applyProtection="1">
      <alignment horizontal="center" vertical="center"/>
      <protection hidden="1"/>
    </xf>
    <xf numFmtId="164" fontId="33" fillId="0" borderId="29" xfId="5" applyNumberFormat="1" applyFont="1" applyFill="1" applyBorder="1" applyAlignment="1" applyProtection="1">
      <alignment horizontal="center" vertical="center"/>
      <protection hidden="1"/>
    </xf>
    <xf numFmtId="164" fontId="33" fillId="0" borderId="30" xfId="5" applyNumberFormat="1" applyFont="1" applyFill="1" applyBorder="1" applyAlignment="1" applyProtection="1">
      <alignment horizontal="center" vertical="center"/>
      <protection hidden="1"/>
    </xf>
    <xf numFmtId="0" fontId="36" fillId="0" borderId="22" xfId="5" applyFont="1" applyFill="1" applyBorder="1" applyAlignment="1" applyProtection="1">
      <alignment horizontal="center" vertical="center"/>
      <protection hidden="1"/>
    </xf>
    <xf numFmtId="0" fontId="36" fillId="0" borderId="23" xfId="5" applyFont="1" applyFill="1" applyBorder="1" applyAlignment="1" applyProtection="1">
      <alignment horizontal="center" vertical="center"/>
      <protection hidden="1"/>
    </xf>
    <xf numFmtId="0" fontId="36" fillId="0" borderId="24" xfId="5" applyFont="1" applyFill="1" applyBorder="1" applyAlignment="1" applyProtection="1">
      <alignment horizontal="center" vertical="center"/>
      <protection hidden="1"/>
    </xf>
    <xf numFmtId="0" fontId="36" fillId="0" borderId="22" xfId="5" applyFont="1" applyFill="1" applyBorder="1" applyAlignment="1" applyProtection="1">
      <alignment horizontal="left"/>
      <protection hidden="1"/>
    </xf>
    <xf numFmtId="0" fontId="36" fillId="0" borderId="23" xfId="5" applyFont="1" applyFill="1" applyBorder="1" applyAlignment="1" applyProtection="1">
      <alignment horizontal="left"/>
      <protection hidden="1"/>
    </xf>
    <xf numFmtId="0" fontId="36" fillId="0" borderId="24" xfId="5" applyFont="1" applyFill="1" applyBorder="1" applyAlignment="1" applyProtection="1">
      <alignment horizontal="left"/>
      <protection hidden="1"/>
    </xf>
    <xf numFmtId="0" fontId="36" fillId="0" borderId="22" xfId="5" applyFont="1" applyFill="1" applyBorder="1" applyAlignment="1" applyProtection="1">
      <alignment horizontal="center"/>
      <protection hidden="1"/>
    </xf>
    <xf numFmtId="0" fontId="36" fillId="0" borderId="23" xfId="5" applyFont="1" applyFill="1" applyBorder="1" applyAlignment="1" applyProtection="1">
      <alignment horizontal="center"/>
      <protection hidden="1"/>
    </xf>
    <xf numFmtId="0" fontId="36" fillId="0" borderId="24" xfId="5" applyFont="1" applyFill="1" applyBorder="1" applyAlignment="1" applyProtection="1">
      <alignment horizontal="center"/>
      <protection hidden="1"/>
    </xf>
    <xf numFmtId="0" fontId="38" fillId="0" borderId="17" xfId="5" applyFont="1" applyFill="1" applyBorder="1" applyAlignment="1" applyProtection="1">
      <alignment horizontal="center" vertical="center"/>
      <protection hidden="1"/>
    </xf>
    <xf numFmtId="0" fontId="36" fillId="0" borderId="106" xfId="5" applyFont="1" applyFill="1" applyBorder="1" applyAlignment="1" applyProtection="1">
      <alignment horizontal="center" vertical="center"/>
      <protection hidden="1"/>
    </xf>
    <xf numFmtId="0" fontId="36" fillId="0" borderId="107" xfId="5" applyFont="1" applyFill="1" applyBorder="1" applyAlignment="1" applyProtection="1">
      <alignment horizontal="center" vertical="center"/>
      <protection hidden="1"/>
    </xf>
    <xf numFmtId="0" fontId="36" fillId="0" borderId="108" xfId="5" applyFont="1" applyFill="1" applyBorder="1" applyAlignment="1" applyProtection="1">
      <alignment horizontal="center" vertical="center"/>
      <protection hidden="1"/>
    </xf>
    <xf numFmtId="0" fontId="36" fillId="0" borderId="100" xfId="5" applyFont="1" applyFill="1" applyBorder="1" applyAlignment="1" applyProtection="1">
      <alignment horizontal="center" vertical="center"/>
      <protection hidden="1"/>
    </xf>
    <xf numFmtId="0" fontId="36" fillId="0" borderId="105" xfId="5" applyFont="1" applyFill="1" applyBorder="1" applyAlignment="1" applyProtection="1">
      <alignment horizontal="center" vertical="center"/>
      <protection hidden="1"/>
    </xf>
    <xf numFmtId="0" fontId="36" fillId="0" borderId="101" xfId="5" applyFont="1" applyFill="1" applyBorder="1" applyAlignment="1" applyProtection="1">
      <alignment horizontal="center" vertical="center"/>
      <protection hidden="1"/>
    </xf>
    <xf numFmtId="0" fontId="36" fillId="0" borderId="16" xfId="5" applyFont="1" applyFill="1" applyBorder="1" applyAlignment="1" applyProtection="1">
      <alignment horizontal="center" vertical="center"/>
      <protection hidden="1"/>
    </xf>
    <xf numFmtId="0" fontId="36" fillId="0" borderId="17" xfId="5" applyFont="1" applyFill="1" applyBorder="1" applyAlignment="1" applyProtection="1">
      <alignment horizontal="center" vertical="center"/>
      <protection hidden="1"/>
    </xf>
    <xf numFmtId="0" fontId="36" fillId="0" borderId="18" xfId="5" applyFont="1" applyFill="1" applyBorder="1" applyAlignment="1" applyProtection="1">
      <alignment horizontal="center" vertical="center"/>
      <protection hidden="1"/>
    </xf>
    <xf numFmtId="0" fontId="36" fillId="0" borderId="29" xfId="5" applyFont="1" applyFill="1" applyBorder="1" applyAlignment="1" applyProtection="1">
      <alignment horizontal="center" vertical="center"/>
      <protection hidden="1"/>
    </xf>
    <xf numFmtId="0" fontId="36" fillId="0" borderId="34" xfId="5" applyFont="1" applyFill="1" applyBorder="1" applyAlignment="1" applyProtection="1">
      <alignment horizontal="center" vertical="center"/>
      <protection hidden="1"/>
    </xf>
    <xf numFmtId="0" fontId="36" fillId="0" borderId="30" xfId="5" applyFont="1" applyFill="1" applyBorder="1" applyAlignment="1" applyProtection="1">
      <alignment horizontal="center" vertical="center"/>
      <protection hidden="1"/>
    </xf>
    <xf numFmtId="164" fontId="33" fillId="0" borderId="100" xfId="5" applyNumberFormat="1" applyFont="1" applyFill="1" applyBorder="1" applyAlignment="1" applyProtection="1">
      <alignment horizontal="center"/>
      <protection hidden="1"/>
    </xf>
    <xf numFmtId="164" fontId="33" fillId="0" borderId="101" xfId="5" applyNumberFormat="1" applyFont="1" applyFill="1" applyBorder="1" applyAlignment="1" applyProtection="1">
      <alignment horizontal="center"/>
      <protection hidden="1"/>
    </xf>
    <xf numFmtId="164" fontId="33" fillId="0" borderId="29" xfId="5" applyNumberFormat="1" applyFont="1" applyFill="1" applyBorder="1" applyAlignment="1" applyProtection="1">
      <alignment horizontal="center"/>
      <protection hidden="1"/>
    </xf>
    <xf numFmtId="164" fontId="33" fillId="0" borderId="30" xfId="5" applyNumberFormat="1" applyFont="1" applyFill="1" applyBorder="1" applyAlignment="1" applyProtection="1">
      <alignment horizontal="center"/>
      <protection hidden="1"/>
    </xf>
    <xf numFmtId="0" fontId="40" fillId="0" borderId="0" xfId="5" applyFont="1" applyBorder="1" applyAlignment="1" applyProtection="1">
      <alignment horizontal="center" vertical="center"/>
      <protection hidden="1"/>
    </xf>
    <xf numFmtId="0" fontId="40" fillId="0" borderId="25" xfId="5" applyFont="1" applyBorder="1" applyAlignment="1" applyProtection="1">
      <alignment horizontal="center" vertical="center"/>
      <protection hidden="1"/>
    </xf>
    <xf numFmtId="0" fontId="21" fillId="10" borderId="23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164" fontId="33" fillId="11" borderId="81" xfId="5" applyNumberFormat="1" applyFont="1" applyFill="1" applyBorder="1" applyAlignment="1" applyProtection="1">
      <alignment horizontal="center" vertical="center"/>
      <protection hidden="1"/>
    </xf>
    <xf numFmtId="164" fontId="33" fillId="11" borderId="82" xfId="5" applyNumberFormat="1" applyFont="1" applyFill="1" applyBorder="1" applyAlignment="1" applyProtection="1">
      <alignment horizontal="center" vertical="center"/>
      <protection hidden="1"/>
    </xf>
    <xf numFmtId="164" fontId="33" fillId="11" borderId="7" xfId="5" applyNumberFormat="1" applyFont="1" applyFill="1" applyBorder="1" applyAlignment="1" applyProtection="1">
      <alignment horizontal="center" vertical="center"/>
      <protection hidden="1"/>
    </xf>
    <xf numFmtId="164" fontId="33" fillId="11" borderId="48" xfId="5" applyNumberFormat="1" applyFont="1" applyFill="1" applyBorder="1" applyAlignment="1" applyProtection="1">
      <alignment horizontal="center" vertical="center"/>
      <protection hidden="1"/>
    </xf>
    <xf numFmtId="0" fontId="28" fillId="11" borderId="83" xfId="0" applyFont="1" applyFill="1" applyBorder="1" applyAlignment="1">
      <alignment horizontal="center" vertical="center"/>
    </xf>
    <xf numFmtId="0" fontId="61" fillId="11" borderId="81" xfId="0" applyFont="1" applyFill="1" applyBorder="1" applyAlignment="1">
      <alignment horizontal="center" vertical="center"/>
    </xf>
    <xf numFmtId="0" fontId="61" fillId="11" borderId="84" xfId="0" applyFont="1" applyFill="1" applyBorder="1" applyAlignment="1">
      <alignment horizontal="center" vertical="center"/>
    </xf>
    <xf numFmtId="0" fontId="61" fillId="11" borderId="51" xfId="0" applyFont="1" applyFill="1" applyBorder="1" applyAlignment="1">
      <alignment horizontal="center" vertical="center"/>
    </xf>
    <xf numFmtId="0" fontId="61" fillId="11" borderId="7" xfId="0" applyFont="1" applyFill="1" applyBorder="1" applyAlignment="1">
      <alignment horizontal="center" vertical="center"/>
    </xf>
    <xf numFmtId="0" fontId="61" fillId="11" borderId="38" xfId="0" applyFont="1" applyFill="1" applyBorder="1" applyAlignment="1">
      <alignment horizontal="center" vertical="center"/>
    </xf>
    <xf numFmtId="164" fontId="33" fillId="0" borderId="102" xfId="5" applyNumberFormat="1" applyFont="1" applyFill="1" applyBorder="1" applyAlignment="1" applyProtection="1">
      <alignment horizontal="center" vertical="center"/>
      <protection hidden="1"/>
    </xf>
    <xf numFmtId="164" fontId="33" fillId="0" borderId="104" xfId="5" applyNumberFormat="1" applyFont="1" applyFill="1" applyBorder="1" applyAlignment="1" applyProtection="1">
      <alignment horizontal="center" vertical="center"/>
      <protection hidden="1"/>
    </xf>
    <xf numFmtId="164" fontId="33" fillId="0" borderId="29" xfId="5" applyNumberFormat="1" applyFont="1" applyBorder="1" applyAlignment="1" applyProtection="1">
      <alignment horizontal="center"/>
      <protection hidden="1"/>
    </xf>
    <xf numFmtId="164" fontId="33" fillId="0" borderId="30" xfId="5" applyNumberFormat="1" applyFont="1" applyBorder="1" applyAlignment="1" applyProtection="1">
      <alignment horizontal="center"/>
      <protection hidden="1"/>
    </xf>
    <xf numFmtId="164" fontId="36" fillId="0" borderId="100" xfId="5" applyNumberFormat="1" applyFont="1" applyBorder="1" applyAlignment="1" applyProtection="1">
      <alignment horizontal="center"/>
      <protection hidden="1"/>
    </xf>
    <xf numFmtId="164" fontId="36" fillId="0" borderId="101" xfId="5" applyNumberFormat="1" applyFont="1" applyBorder="1" applyAlignment="1" applyProtection="1">
      <alignment horizontal="center"/>
      <protection hidden="1"/>
    </xf>
    <xf numFmtId="164" fontId="35" fillId="0" borderId="16" xfId="5" applyNumberFormat="1" applyFont="1" applyBorder="1" applyAlignment="1" applyProtection="1">
      <alignment horizontal="center" vertical="center"/>
      <protection hidden="1"/>
    </xf>
    <xf numFmtId="164" fontId="35" fillId="0" borderId="17" xfId="5" applyNumberFormat="1" applyFont="1" applyBorder="1" applyAlignment="1" applyProtection="1">
      <alignment horizontal="center" vertical="center"/>
      <protection hidden="1"/>
    </xf>
    <xf numFmtId="164" fontId="35" fillId="0" borderId="18" xfId="5" applyNumberFormat="1" applyFont="1" applyBorder="1" applyAlignment="1" applyProtection="1">
      <alignment horizontal="center" vertical="center"/>
      <protection hidden="1"/>
    </xf>
    <xf numFmtId="164" fontId="35" fillId="0" borderId="122" xfId="5" applyNumberFormat="1" applyFont="1" applyBorder="1" applyAlignment="1" applyProtection="1">
      <alignment horizontal="center" vertical="center"/>
      <protection hidden="1"/>
    </xf>
    <xf numFmtId="164" fontId="35" fillId="0" borderId="123" xfId="5" applyNumberFormat="1" applyFont="1" applyBorder="1" applyAlignment="1" applyProtection="1">
      <alignment horizontal="center" vertical="center"/>
      <protection hidden="1"/>
    </xf>
    <xf numFmtId="164" fontId="35" fillId="0" borderId="124" xfId="5" applyNumberFormat="1" applyFont="1" applyBorder="1" applyAlignment="1" applyProtection="1">
      <alignment horizontal="center" vertical="center"/>
      <protection hidden="1"/>
    </xf>
    <xf numFmtId="0" fontId="40" fillId="0" borderId="19" xfId="5" applyFont="1" applyBorder="1" applyAlignment="1" applyProtection="1">
      <alignment horizontal="left" vertical="center"/>
      <protection hidden="1"/>
    </xf>
    <xf numFmtId="0" fontId="74" fillId="0" borderId="17" xfId="5" applyFont="1" applyFill="1" applyBorder="1" applyAlignment="1">
      <alignment horizontal="center" vertical="center"/>
    </xf>
    <xf numFmtId="0" fontId="74" fillId="0" borderId="18" xfId="5" applyFont="1" applyFill="1" applyBorder="1" applyAlignment="1">
      <alignment horizontal="center" vertical="center"/>
    </xf>
    <xf numFmtId="0" fontId="74" fillId="0" borderId="0" xfId="5" applyFont="1" applyFill="1" applyBorder="1" applyAlignment="1">
      <alignment horizontal="center" vertical="center"/>
    </xf>
    <xf numFmtId="0" fontId="74" fillId="0" borderId="25" xfId="5" applyFont="1" applyFill="1" applyBorder="1" applyAlignment="1">
      <alignment horizontal="center" vertical="center"/>
    </xf>
    <xf numFmtId="0" fontId="33" fillId="0" borderId="113" xfId="5" applyFont="1" applyBorder="1" applyAlignment="1" applyProtection="1">
      <alignment horizontal="center" vertical="center"/>
      <protection hidden="1"/>
    </xf>
    <xf numFmtId="0" fontId="33" fillId="0" borderId="114" xfId="5" applyFont="1" applyBorder="1" applyAlignment="1" applyProtection="1">
      <alignment horizontal="center" vertical="center"/>
      <protection hidden="1"/>
    </xf>
    <xf numFmtId="0" fontId="33" fillId="0" borderId="19" xfId="5" applyFont="1" applyBorder="1" applyAlignment="1">
      <alignment horizontal="center" vertical="center"/>
    </xf>
    <xf numFmtId="0" fontId="33" fillId="0" borderId="0" xfId="5" applyFont="1" applyBorder="1" applyAlignment="1">
      <alignment horizontal="center" vertical="center"/>
    </xf>
    <xf numFmtId="0" fontId="33" fillId="0" borderId="25" xfId="5" applyFont="1" applyBorder="1" applyAlignment="1">
      <alignment horizontal="center" vertical="center"/>
    </xf>
    <xf numFmtId="0" fontId="33" fillId="0" borderId="122" xfId="5" applyFont="1" applyBorder="1" applyAlignment="1">
      <alignment horizontal="center" vertical="center"/>
    </xf>
    <xf numFmtId="0" fontId="33" fillId="0" borderId="123" xfId="5" applyFont="1" applyBorder="1" applyAlignment="1">
      <alignment horizontal="center" vertical="center"/>
    </xf>
    <xf numFmtId="0" fontId="33" fillId="0" borderId="124" xfId="5" applyFont="1" applyBorder="1" applyAlignment="1">
      <alignment horizontal="center" vertical="center"/>
    </xf>
    <xf numFmtId="0" fontId="33" fillId="0" borderId="27" xfId="5" applyFont="1" applyBorder="1" applyAlignment="1" applyProtection="1">
      <alignment horizontal="center" vertical="center"/>
      <protection hidden="1"/>
    </xf>
    <xf numFmtId="0" fontId="33" fillId="0" borderId="118" xfId="5" applyFont="1" applyBorder="1" applyAlignment="1" applyProtection="1">
      <alignment horizontal="center" vertical="center"/>
      <protection hidden="1"/>
    </xf>
    <xf numFmtId="0" fontId="40" fillId="0" borderId="19" xfId="5" applyFont="1" applyFill="1" applyBorder="1" applyAlignment="1" applyProtection="1">
      <alignment horizontal="left" vertical="center"/>
      <protection hidden="1"/>
    </xf>
    <xf numFmtId="164" fontId="33" fillId="0" borderId="102" xfId="5" applyNumberFormat="1" applyFont="1" applyBorder="1" applyAlignment="1" applyProtection="1">
      <alignment horizontal="center"/>
      <protection hidden="1"/>
    </xf>
    <xf numFmtId="164" fontId="33" fillId="0" borderId="104" xfId="5" applyNumberFormat="1" applyFont="1" applyBorder="1" applyAlignment="1" applyProtection="1">
      <alignment horizontal="center"/>
      <protection hidden="1"/>
    </xf>
    <xf numFmtId="0" fontId="66" fillId="0" borderId="22" xfId="5" applyFont="1" applyFill="1" applyBorder="1" applyAlignment="1" applyProtection="1">
      <alignment horizontal="center" vertical="center"/>
      <protection hidden="1"/>
    </xf>
    <xf numFmtId="0" fontId="66" fillId="0" borderId="23" xfId="5" applyFont="1" applyFill="1" applyBorder="1" applyAlignment="1" applyProtection="1">
      <alignment horizontal="center" vertical="center"/>
      <protection hidden="1"/>
    </xf>
    <xf numFmtId="0" fontId="66" fillId="0" borderId="24" xfId="5" applyFont="1" applyFill="1" applyBorder="1" applyAlignment="1" applyProtection="1">
      <alignment horizontal="center" vertical="center"/>
      <protection hidden="1"/>
    </xf>
    <xf numFmtId="0" fontId="72" fillId="0" borderId="16" xfId="5" applyFont="1" applyFill="1" applyBorder="1" applyAlignment="1">
      <alignment horizontal="center" vertical="center"/>
    </xf>
    <xf numFmtId="0" fontId="72" fillId="0" borderId="17" xfId="5" applyFont="1" applyFill="1" applyBorder="1" applyAlignment="1">
      <alignment horizontal="center" vertical="center"/>
    </xf>
    <xf numFmtId="0" fontId="72" fillId="0" borderId="18" xfId="5" applyFont="1" applyFill="1" applyBorder="1" applyAlignment="1">
      <alignment horizontal="center" vertical="center"/>
    </xf>
    <xf numFmtId="0" fontId="72" fillId="0" borderId="19" xfId="5" applyFont="1" applyFill="1" applyBorder="1" applyAlignment="1">
      <alignment horizontal="center" vertical="center"/>
    </xf>
    <xf numFmtId="0" fontId="72" fillId="0" borderId="0" xfId="5" applyFont="1" applyFill="1" applyBorder="1" applyAlignment="1">
      <alignment horizontal="center" vertical="center"/>
    </xf>
    <xf numFmtId="0" fontId="72" fillId="0" borderId="25" xfId="5" applyFont="1" applyFill="1" applyBorder="1" applyAlignment="1">
      <alignment horizontal="center" vertical="center"/>
    </xf>
    <xf numFmtId="0" fontId="74" fillId="0" borderId="0" xfId="5" applyFont="1" applyBorder="1" applyAlignment="1" applyProtection="1">
      <alignment horizontal="center" vertical="center"/>
      <protection hidden="1"/>
    </xf>
    <xf numFmtId="0" fontId="74" fillId="0" borderId="25" xfId="5" applyFont="1" applyBorder="1" applyAlignment="1" applyProtection="1">
      <alignment horizontal="center" vertical="center"/>
      <protection hidden="1"/>
    </xf>
    <xf numFmtId="0" fontId="40" fillId="0" borderId="29" xfId="5" applyFont="1" applyBorder="1" applyAlignment="1" applyProtection="1">
      <alignment horizontal="left" vertical="center"/>
      <protection hidden="1"/>
    </xf>
    <xf numFmtId="0" fontId="40" fillId="0" borderId="34" xfId="5" applyFont="1" applyBorder="1" applyAlignment="1" applyProtection="1">
      <alignment horizontal="left" vertical="center"/>
      <protection hidden="1"/>
    </xf>
    <xf numFmtId="0" fontId="33" fillId="0" borderId="28" xfId="5" applyFont="1" applyBorder="1" applyAlignment="1" applyProtection="1">
      <alignment horizontal="center" vertical="center"/>
      <protection hidden="1"/>
    </xf>
    <xf numFmtId="0" fontId="33" fillId="0" borderId="31" xfId="5" applyFont="1" applyBorder="1" applyAlignment="1" applyProtection="1">
      <alignment horizontal="center" vertical="center"/>
      <protection hidden="1"/>
    </xf>
    <xf numFmtId="0" fontId="33" fillId="0" borderId="16" xfId="5" applyFont="1" applyBorder="1" applyAlignment="1">
      <alignment horizontal="center" vertical="center"/>
    </xf>
    <xf numFmtId="0" fontId="33" fillId="0" borderId="17" xfId="5" applyFont="1" applyBorder="1" applyAlignment="1">
      <alignment horizontal="center" vertical="center"/>
    </xf>
    <xf numFmtId="0" fontId="33" fillId="0" borderId="18" xfId="5" applyFont="1" applyBorder="1" applyAlignment="1">
      <alignment horizontal="center" vertical="center"/>
    </xf>
    <xf numFmtId="0" fontId="33" fillId="0" borderId="115" xfId="5" applyFont="1" applyBorder="1" applyAlignment="1">
      <alignment horizontal="center" vertical="center"/>
    </xf>
    <xf numFmtId="0" fontId="33" fillId="0" borderId="116" xfId="5" applyFont="1" applyBorder="1" applyAlignment="1">
      <alignment horizontal="center" vertical="center"/>
    </xf>
    <xf numFmtId="0" fontId="33" fillId="0" borderId="117" xfId="5" applyFont="1" applyBorder="1" applyAlignment="1">
      <alignment horizontal="center" vertical="center"/>
    </xf>
    <xf numFmtId="0" fontId="33" fillId="4" borderId="110" xfId="5" applyFont="1" applyFill="1" applyBorder="1" applyAlignment="1">
      <alignment horizontal="center" vertical="center" wrapText="1"/>
    </xf>
    <xf numFmtId="0" fontId="33" fillId="4" borderId="111" xfId="5" applyFont="1" applyFill="1" applyBorder="1" applyAlignment="1">
      <alignment horizontal="center" vertical="center" wrapText="1"/>
    </xf>
    <xf numFmtId="0" fontId="33" fillId="4" borderId="112" xfId="5" applyFont="1" applyFill="1" applyBorder="1" applyAlignment="1">
      <alignment horizontal="center" vertical="center" wrapText="1"/>
    </xf>
    <xf numFmtId="0" fontId="32" fillId="4" borderId="27" xfId="5" applyFont="1" applyFill="1" applyBorder="1" applyAlignment="1" applyProtection="1">
      <alignment horizontal="center" vertical="center"/>
      <protection hidden="1"/>
    </xf>
    <xf numFmtId="0" fontId="32" fillId="4" borderId="28" xfId="5" applyFont="1" applyFill="1" applyBorder="1" applyAlignment="1" applyProtection="1">
      <alignment horizontal="center" vertical="center"/>
      <protection hidden="1"/>
    </xf>
    <xf numFmtId="0" fontId="32" fillId="4" borderId="16" xfId="5" applyFont="1" applyFill="1" applyBorder="1" applyAlignment="1" applyProtection="1">
      <alignment horizontal="center" vertical="center"/>
      <protection hidden="1"/>
    </xf>
    <xf numFmtId="0" fontId="32" fillId="4" borderId="17" xfId="5" applyFont="1" applyFill="1" applyBorder="1" applyAlignment="1" applyProtection="1">
      <alignment horizontal="center" vertical="center"/>
      <protection hidden="1"/>
    </xf>
    <xf numFmtId="0" fontId="32" fillId="4" borderId="18" xfId="5" applyFont="1" applyFill="1" applyBorder="1" applyAlignment="1" applyProtection="1">
      <alignment horizontal="center" vertical="center"/>
      <protection hidden="1"/>
    </xf>
    <xf numFmtId="0" fontId="32" fillId="4" borderId="19" xfId="5" applyFont="1" applyFill="1" applyBorder="1" applyAlignment="1" applyProtection="1">
      <alignment horizontal="center" vertical="center"/>
      <protection hidden="1"/>
    </xf>
    <xf numFmtId="0" fontId="32" fillId="4" borderId="0" xfId="5" applyFont="1" applyFill="1" applyBorder="1" applyAlignment="1" applyProtection="1">
      <alignment horizontal="center" vertical="center"/>
      <protection hidden="1"/>
    </xf>
    <xf numFmtId="0" fontId="32" fillId="4" borderId="25" xfId="5" applyFont="1" applyFill="1" applyBorder="1" applyAlignment="1" applyProtection="1">
      <alignment horizontal="center" vertical="center"/>
      <protection hidden="1"/>
    </xf>
    <xf numFmtId="0" fontId="41" fillId="0" borderId="19" xfId="5" applyFont="1" applyBorder="1" applyAlignment="1" applyProtection="1">
      <alignment horizontal="left" vertical="center"/>
      <protection hidden="1"/>
    </xf>
    <xf numFmtId="0" fontId="41" fillId="0" borderId="0" xfId="5" applyFont="1" applyBorder="1" applyAlignment="1" applyProtection="1">
      <alignment horizontal="left" vertical="center"/>
      <protection hidden="1"/>
    </xf>
    <xf numFmtId="0" fontId="41" fillId="0" borderId="25" xfId="5" applyFont="1" applyBorder="1" applyAlignment="1" applyProtection="1">
      <alignment horizontal="left" vertical="center"/>
      <protection hidden="1"/>
    </xf>
    <xf numFmtId="164" fontId="33" fillId="4" borderId="16" xfId="5" applyNumberFormat="1" applyFont="1" applyFill="1" applyBorder="1" applyAlignment="1" applyProtection="1">
      <alignment horizontal="center" vertical="center"/>
      <protection hidden="1"/>
    </xf>
    <xf numFmtId="164" fontId="33" fillId="4" borderId="17" xfId="5" applyNumberFormat="1" applyFont="1" applyFill="1" applyBorder="1" applyAlignment="1" applyProtection="1">
      <alignment horizontal="center" vertical="center"/>
      <protection hidden="1"/>
    </xf>
    <xf numFmtId="164" fontId="33" fillId="4" borderId="18" xfId="5" applyNumberFormat="1" applyFont="1" applyFill="1" applyBorder="1" applyAlignment="1" applyProtection="1">
      <alignment horizontal="center" vertical="center"/>
      <protection hidden="1"/>
    </xf>
    <xf numFmtId="164" fontId="33" fillId="4" borderId="29" xfId="5" applyNumberFormat="1" applyFont="1" applyFill="1" applyBorder="1" applyAlignment="1" applyProtection="1">
      <alignment horizontal="center" vertical="center"/>
      <protection hidden="1"/>
    </xf>
    <xf numFmtId="164" fontId="33" fillId="4" borderId="34" xfId="5" applyNumberFormat="1" applyFont="1" applyFill="1" applyBorder="1" applyAlignment="1" applyProtection="1">
      <alignment horizontal="center" vertical="center"/>
      <protection hidden="1"/>
    </xf>
    <xf numFmtId="164" fontId="33" fillId="4" borderId="30" xfId="5" applyNumberFormat="1" applyFont="1" applyFill="1" applyBorder="1" applyAlignment="1" applyProtection="1">
      <alignment horizontal="center" vertical="center"/>
      <protection hidden="1"/>
    </xf>
    <xf numFmtId="0" fontId="41" fillId="0" borderId="29" xfId="5" applyFont="1" applyBorder="1" applyAlignment="1">
      <alignment horizontal="center"/>
    </xf>
    <xf numFmtId="0" fontId="41" fillId="0" borderId="34" xfId="5" applyFont="1" applyBorder="1" applyAlignment="1">
      <alignment horizontal="center"/>
    </xf>
    <xf numFmtId="0" fontId="41" fillId="0" borderId="30" xfId="5" applyFont="1" applyBorder="1" applyAlignment="1">
      <alignment horizontal="center"/>
    </xf>
    <xf numFmtId="0" fontId="32" fillId="4" borderId="29" xfId="5" applyFont="1" applyFill="1" applyBorder="1" applyAlignment="1" applyProtection="1">
      <alignment horizontal="center" vertical="center"/>
      <protection hidden="1"/>
    </xf>
    <xf numFmtId="0" fontId="32" fillId="4" borderId="34" xfId="5" applyFont="1" applyFill="1" applyBorder="1" applyAlignment="1" applyProtection="1">
      <alignment horizontal="center" vertical="center"/>
      <protection hidden="1"/>
    </xf>
    <xf numFmtId="0" fontId="32" fillId="4" borderId="30" xfId="5" applyFont="1" applyFill="1" applyBorder="1" applyAlignment="1" applyProtection="1">
      <alignment horizontal="center" vertical="center"/>
      <protection hidden="1"/>
    </xf>
    <xf numFmtId="0" fontId="40" fillId="0" borderId="17" xfId="5" applyFont="1" applyBorder="1" applyAlignment="1" applyProtection="1">
      <alignment horizontal="left" vertical="center"/>
      <protection hidden="1"/>
    </xf>
    <xf numFmtId="0" fontId="40" fillId="0" borderId="18" xfId="5" applyFont="1" applyBorder="1" applyAlignment="1" applyProtection="1">
      <alignment horizontal="left" vertical="center"/>
      <protection hidden="1"/>
    </xf>
    <xf numFmtId="0" fontId="5" fillId="0" borderId="34" xfId="1" applyBorder="1" applyAlignment="1" applyProtection="1">
      <alignment horizontal="center" vertical="justify"/>
    </xf>
    <xf numFmtId="0" fontId="5" fillId="0" borderId="30" xfId="1" applyBorder="1" applyAlignment="1" applyProtection="1">
      <alignment horizontal="center" vertical="justify"/>
    </xf>
    <xf numFmtId="0" fontId="42" fillId="0" borderId="17" xfId="5" applyFont="1" applyBorder="1" applyAlignment="1">
      <alignment horizontal="right" vertical="justify"/>
    </xf>
    <xf numFmtId="0" fontId="42" fillId="0" borderId="18" xfId="5" applyFont="1" applyBorder="1" applyAlignment="1">
      <alignment horizontal="right" vertical="justify"/>
    </xf>
    <xf numFmtId="0" fontId="42" fillId="0" borderId="0" xfId="5" applyFont="1" applyBorder="1" applyAlignment="1">
      <alignment horizontal="right" vertical="justify"/>
    </xf>
    <xf numFmtId="0" fontId="42" fillId="0" borderId="25" xfId="5" applyFont="1" applyBorder="1" applyAlignment="1">
      <alignment horizontal="right" vertical="justify"/>
    </xf>
    <xf numFmtId="0" fontId="3" fillId="0" borderId="16" xfId="5" applyBorder="1" applyAlignment="1">
      <alignment horizontal="center" vertical="center"/>
    </xf>
    <xf numFmtId="0" fontId="3" fillId="0" borderId="17" xfId="5" applyBorder="1" applyAlignment="1">
      <alignment horizontal="center" vertical="center"/>
    </xf>
    <xf numFmtId="0" fontId="36" fillId="0" borderId="110" xfId="5" applyFont="1" applyBorder="1" applyAlignment="1" applyProtection="1">
      <alignment horizontal="center" vertical="center" wrapText="1"/>
      <protection hidden="1"/>
    </xf>
    <xf numFmtId="0" fontId="36" fillId="0" borderId="111" xfId="5" applyFont="1" applyBorder="1" applyAlignment="1" applyProtection="1">
      <alignment horizontal="center" vertical="center" wrapText="1"/>
      <protection hidden="1"/>
    </xf>
    <xf numFmtId="0" fontId="36" fillId="0" borderId="112" xfId="5" applyFont="1" applyBorder="1" applyAlignment="1" applyProtection="1">
      <alignment horizontal="center" vertical="center" wrapText="1"/>
      <protection hidden="1"/>
    </xf>
    <xf numFmtId="0" fontId="36" fillId="0" borderId="122" xfId="5" applyFont="1" applyBorder="1" applyAlignment="1" applyProtection="1">
      <alignment horizontal="center" vertical="center" wrapText="1"/>
      <protection hidden="1"/>
    </xf>
    <xf numFmtId="0" fontId="36" fillId="0" borderId="123" xfId="5" applyFont="1" applyBorder="1" applyAlignment="1" applyProtection="1">
      <alignment horizontal="center" vertical="center" wrapText="1"/>
      <protection hidden="1"/>
    </xf>
    <xf numFmtId="0" fontId="36" fillId="0" borderId="124" xfId="5" applyFont="1" applyBorder="1" applyAlignment="1" applyProtection="1">
      <alignment horizontal="center" vertical="center" wrapText="1"/>
      <protection hidden="1"/>
    </xf>
    <xf numFmtId="0" fontId="37" fillId="0" borderId="16" xfId="5" applyFont="1" applyBorder="1" applyAlignment="1" applyProtection="1">
      <alignment horizontal="center" vertical="center"/>
      <protection hidden="1"/>
    </xf>
    <xf numFmtId="0" fontId="37" fillId="0" borderId="17" xfId="5" applyFont="1" applyBorder="1" applyAlignment="1" applyProtection="1">
      <alignment horizontal="center" vertical="center"/>
      <protection hidden="1"/>
    </xf>
    <xf numFmtId="0" fontId="37" fillId="0" borderId="18" xfId="5" applyFont="1" applyBorder="1" applyAlignment="1" applyProtection="1">
      <alignment horizontal="center" vertical="center"/>
      <protection hidden="1"/>
    </xf>
    <xf numFmtId="0" fontId="37" fillId="0" borderId="29" xfId="5" applyFont="1" applyBorder="1" applyAlignment="1" applyProtection="1">
      <alignment horizontal="center" vertical="center"/>
      <protection hidden="1"/>
    </xf>
    <xf numFmtId="0" fontId="37" fillId="0" borderId="34" xfId="5" applyFont="1" applyBorder="1" applyAlignment="1" applyProtection="1">
      <alignment horizontal="center" vertical="center"/>
      <protection hidden="1"/>
    </xf>
    <xf numFmtId="0" fontId="37" fillId="0" borderId="30" xfId="5" applyFont="1" applyBorder="1" applyAlignment="1" applyProtection="1">
      <alignment horizontal="center" vertical="center"/>
      <protection hidden="1"/>
    </xf>
    <xf numFmtId="0" fontId="41" fillId="0" borderId="16" xfId="5" applyFont="1" applyBorder="1" applyAlignment="1" applyProtection="1">
      <alignment horizontal="center" vertical="center"/>
      <protection hidden="1"/>
    </xf>
    <xf numFmtId="0" fontId="41" fillId="0" borderId="17" xfId="5" applyFont="1" applyBorder="1" applyAlignment="1" applyProtection="1">
      <alignment horizontal="center" vertical="center"/>
      <protection hidden="1"/>
    </xf>
    <xf numFmtId="0" fontId="41" fillId="0" borderId="18" xfId="5" applyFont="1" applyBorder="1" applyAlignment="1" applyProtection="1">
      <alignment horizontal="center" vertical="center"/>
      <protection hidden="1"/>
    </xf>
    <xf numFmtId="0" fontId="37" fillId="0" borderId="129" xfId="5" applyFont="1" applyBorder="1" applyAlignment="1" applyProtection="1">
      <alignment horizontal="center" vertical="center"/>
      <protection hidden="1"/>
    </xf>
    <xf numFmtId="0" fontId="37" fillId="0" borderId="130" xfId="5" applyFont="1" applyBorder="1" applyAlignment="1" applyProtection="1">
      <alignment horizontal="center" vertical="center"/>
      <protection hidden="1"/>
    </xf>
    <xf numFmtId="0" fontId="41" fillId="0" borderId="19" xfId="5" applyFont="1" applyBorder="1" applyAlignment="1" applyProtection="1">
      <alignment horizontal="left"/>
      <protection hidden="1"/>
    </xf>
    <xf numFmtId="0" fontId="41" fillId="0" borderId="0" xfId="5" applyFont="1" applyBorder="1" applyAlignment="1" applyProtection="1">
      <alignment horizontal="left"/>
      <protection hidden="1"/>
    </xf>
    <xf numFmtId="0" fontId="41" fillId="0" borderId="25" xfId="5" applyFont="1" applyBorder="1" applyAlignment="1" applyProtection="1">
      <alignment horizontal="left"/>
      <protection hidden="1"/>
    </xf>
    <xf numFmtId="0" fontId="35" fillId="0" borderId="17" xfId="5" applyFont="1" applyBorder="1" applyAlignment="1">
      <alignment horizontal="center" vertical="justify"/>
    </xf>
    <xf numFmtId="0" fontId="35" fillId="0" borderId="18" xfId="5" applyFont="1" applyBorder="1" applyAlignment="1">
      <alignment horizontal="center" vertical="justify"/>
    </xf>
    <xf numFmtId="164" fontId="35" fillId="0" borderId="110" xfId="5" applyNumberFormat="1" applyFont="1" applyBorder="1" applyAlignment="1" applyProtection="1">
      <alignment horizontal="center" vertical="center"/>
      <protection hidden="1"/>
    </xf>
    <xf numFmtId="164" fontId="35" fillId="0" borderId="111" xfId="5" applyNumberFormat="1" applyFont="1" applyBorder="1" applyAlignment="1" applyProtection="1">
      <alignment horizontal="center" vertical="center"/>
      <protection hidden="1"/>
    </xf>
    <xf numFmtId="164" fontId="35" fillId="0" borderId="112" xfId="5" applyNumberFormat="1" applyFont="1" applyBorder="1" applyAlignment="1" applyProtection="1">
      <alignment horizontal="center" vertical="center"/>
      <protection hidden="1"/>
    </xf>
    <xf numFmtId="164" fontId="35" fillId="0" borderId="29" xfId="5" applyNumberFormat="1" applyFont="1" applyBorder="1" applyAlignment="1" applyProtection="1">
      <alignment horizontal="center" vertical="center"/>
      <protection hidden="1"/>
    </xf>
    <xf numFmtId="164" fontId="35" fillId="0" borderId="34" xfId="5" applyNumberFormat="1" applyFont="1" applyBorder="1" applyAlignment="1" applyProtection="1">
      <alignment horizontal="center" vertical="center"/>
      <protection hidden="1"/>
    </xf>
    <xf numFmtId="164" fontId="35" fillId="0" borderId="30" xfId="5" applyNumberFormat="1" applyFont="1" applyBorder="1" applyAlignment="1" applyProtection="1">
      <alignment horizontal="center" vertical="center"/>
      <protection hidden="1"/>
    </xf>
    <xf numFmtId="14" fontId="37" fillId="0" borderId="16" xfId="5" applyNumberFormat="1" applyFont="1" applyBorder="1" applyAlignment="1" applyProtection="1">
      <alignment horizontal="center" vertical="center"/>
      <protection hidden="1"/>
    </xf>
    <xf numFmtId="14" fontId="37" fillId="0" borderId="17" xfId="5" applyNumberFormat="1" applyFont="1" applyBorder="1" applyAlignment="1" applyProtection="1">
      <alignment horizontal="center" vertical="center"/>
      <protection hidden="1"/>
    </xf>
    <xf numFmtId="14" fontId="37" fillId="0" borderId="18" xfId="5" applyNumberFormat="1" applyFont="1" applyBorder="1" applyAlignment="1" applyProtection="1">
      <alignment horizontal="center" vertical="center"/>
      <protection hidden="1"/>
    </xf>
    <xf numFmtId="14" fontId="37" fillId="0" borderId="122" xfId="5" applyNumberFormat="1" applyFont="1" applyBorder="1" applyAlignment="1" applyProtection="1">
      <alignment horizontal="center" vertical="center"/>
      <protection hidden="1"/>
    </xf>
    <xf numFmtId="14" fontId="37" fillId="0" borderId="123" xfId="5" applyNumberFormat="1" applyFont="1" applyBorder="1" applyAlignment="1" applyProtection="1">
      <alignment horizontal="center" vertical="center"/>
      <protection hidden="1"/>
    </xf>
    <xf numFmtId="14" fontId="37" fillId="0" borderId="124" xfId="5" applyNumberFormat="1" applyFont="1" applyBorder="1" applyAlignment="1" applyProtection="1">
      <alignment horizontal="center" vertical="center"/>
      <protection hidden="1"/>
    </xf>
    <xf numFmtId="0" fontId="62" fillId="0" borderId="16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31" fillId="0" borderId="131" xfId="5" applyFont="1" applyBorder="1" applyAlignment="1" applyProtection="1">
      <alignment horizontal="left"/>
      <protection hidden="1"/>
    </xf>
    <xf numFmtId="0" fontId="31" fillId="0" borderId="0" xfId="5" applyFont="1" applyBorder="1" applyAlignment="1" applyProtection="1">
      <alignment horizontal="left"/>
      <protection hidden="1"/>
    </xf>
    <xf numFmtId="0" fontId="31" fillId="0" borderId="25" xfId="5" applyFont="1" applyBorder="1" applyAlignment="1" applyProtection="1">
      <alignment horizontal="left"/>
      <protection hidden="1"/>
    </xf>
    <xf numFmtId="14" fontId="69" fillId="0" borderId="17" xfId="1" applyNumberFormat="1" applyFont="1" applyBorder="1" applyAlignment="1" applyProtection="1">
      <alignment horizontal="left" vertical="center"/>
      <protection hidden="1"/>
    </xf>
    <xf numFmtId="14" fontId="69" fillId="0" borderId="18" xfId="1" applyNumberFormat="1" applyFont="1" applyBorder="1" applyAlignment="1" applyProtection="1">
      <alignment horizontal="left" vertical="center"/>
      <protection hidden="1"/>
    </xf>
    <xf numFmtId="14" fontId="69" fillId="0" borderId="34" xfId="1" applyNumberFormat="1" applyFont="1" applyBorder="1" applyAlignment="1" applyProtection="1">
      <alignment horizontal="left" vertical="center"/>
      <protection hidden="1"/>
    </xf>
    <xf numFmtId="14" fontId="69" fillId="0" borderId="30" xfId="1" applyNumberFormat="1" applyFont="1" applyBorder="1" applyAlignment="1" applyProtection="1">
      <alignment horizontal="left" vertical="center"/>
      <protection hidden="1"/>
    </xf>
    <xf numFmtId="0" fontId="3" fillId="0" borderId="27" xfId="5" applyBorder="1" applyAlignment="1">
      <alignment horizontal="center"/>
    </xf>
    <xf numFmtId="0" fontId="3" fillId="0" borderId="28" xfId="5" applyBorder="1" applyAlignment="1">
      <alignment horizontal="center"/>
    </xf>
    <xf numFmtId="0" fontId="3" fillId="0" borderId="31" xfId="5" applyBorder="1" applyAlignment="1">
      <alignment horizontal="center"/>
    </xf>
    <xf numFmtId="164" fontId="33" fillId="0" borderId="0" xfId="5" applyNumberFormat="1" applyFont="1" applyFill="1" applyBorder="1" applyAlignment="1" applyProtection="1">
      <alignment horizontal="center"/>
      <protection hidden="1"/>
    </xf>
    <xf numFmtId="0" fontId="40" fillId="0" borderId="17" xfId="5" applyFont="1" applyBorder="1" applyAlignment="1" applyProtection="1">
      <alignment horizontal="center" vertical="center"/>
      <protection hidden="1"/>
    </xf>
    <xf numFmtId="0" fontId="40" fillId="0" borderId="18" xfId="5" applyFont="1" applyBorder="1" applyAlignment="1" applyProtection="1">
      <alignment horizontal="center" vertical="center"/>
      <protection hidden="1"/>
    </xf>
    <xf numFmtId="0" fontId="40" fillId="0" borderId="19" xfId="5" applyFont="1" applyFill="1" applyBorder="1" applyAlignment="1" applyProtection="1">
      <alignment horizontal="center" vertical="center"/>
      <protection hidden="1"/>
    </xf>
    <xf numFmtId="0" fontId="40" fillId="0" borderId="0" xfId="5" applyFont="1" applyFill="1" applyBorder="1" applyAlignment="1" applyProtection="1">
      <alignment horizontal="center" vertical="center"/>
      <protection hidden="1"/>
    </xf>
    <xf numFmtId="164" fontId="35" fillId="4" borderId="0" xfId="5" applyNumberFormat="1" applyFont="1" applyFill="1" applyBorder="1" applyAlignment="1" applyProtection="1">
      <alignment horizontal="center" vertical="center"/>
      <protection hidden="1"/>
    </xf>
    <xf numFmtId="164" fontId="33" fillId="0" borderId="34" xfId="5" applyNumberFormat="1" applyFont="1" applyFill="1" applyBorder="1" applyAlignment="1" applyProtection="1">
      <alignment horizontal="center"/>
      <protection hidden="1"/>
    </xf>
    <xf numFmtId="0" fontId="33" fillId="0" borderId="119" xfId="5" applyFont="1" applyBorder="1" applyAlignment="1">
      <alignment horizontal="center" vertical="center"/>
    </xf>
    <xf numFmtId="0" fontId="33" fillId="0" borderId="120" xfId="5" applyFont="1" applyBorder="1" applyAlignment="1">
      <alignment horizontal="center" vertical="center"/>
    </xf>
    <xf numFmtId="0" fontId="33" fillId="0" borderId="121" xfId="5" applyFont="1" applyBorder="1" applyAlignment="1">
      <alignment horizontal="center" vertical="center"/>
    </xf>
    <xf numFmtId="0" fontId="40" fillId="0" borderId="0" xfId="5" applyFont="1" applyBorder="1" applyAlignment="1">
      <alignment horizontal="center" vertical="center"/>
    </xf>
    <xf numFmtId="0" fontId="40" fillId="0" borderId="25" xfId="5" applyFont="1" applyBorder="1" applyAlignment="1">
      <alignment horizontal="center" vertical="center"/>
    </xf>
    <xf numFmtId="164" fontId="35" fillId="0" borderId="19" xfId="5" applyNumberFormat="1" applyFont="1" applyBorder="1" applyAlignment="1" applyProtection="1">
      <alignment horizontal="center" vertical="center"/>
      <protection hidden="1"/>
    </xf>
    <xf numFmtId="164" fontId="35" fillId="0" borderId="25" xfId="5" applyNumberFormat="1" applyFont="1" applyBorder="1" applyAlignment="1" applyProtection="1">
      <alignment horizontal="center" vertical="center"/>
      <protection hidden="1"/>
    </xf>
    <xf numFmtId="164" fontId="35" fillId="0" borderId="0" xfId="5" applyNumberFormat="1" applyFont="1" applyBorder="1" applyAlignment="1" applyProtection="1">
      <alignment horizontal="center" vertical="center"/>
      <protection hidden="1"/>
    </xf>
    <xf numFmtId="164" fontId="35" fillId="8" borderId="116" xfId="5" applyNumberFormat="1" applyFont="1" applyFill="1" applyBorder="1" applyAlignment="1" applyProtection="1">
      <alignment horizontal="center" vertical="center"/>
      <protection hidden="1"/>
    </xf>
    <xf numFmtId="0" fontId="33" fillId="0" borderId="110" xfId="5" applyFont="1" applyBorder="1" applyAlignment="1">
      <alignment horizontal="center" vertical="center"/>
    </xf>
    <xf numFmtId="0" fontId="33" fillId="0" borderId="111" xfId="5" applyFont="1" applyBorder="1" applyAlignment="1">
      <alignment horizontal="center" vertical="center"/>
    </xf>
    <xf numFmtId="0" fontId="33" fillId="0" borderId="112" xfId="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16" xfId="5" applyFont="1" applyBorder="1" applyAlignment="1" applyProtection="1">
      <alignment horizontal="center" vertical="center" wrapText="1"/>
      <protection hidden="1"/>
    </xf>
    <xf numFmtId="0" fontId="36" fillId="0" borderId="17" xfId="5" applyFont="1" applyBorder="1" applyAlignment="1" applyProtection="1">
      <alignment horizontal="center" vertical="center" wrapText="1"/>
      <protection hidden="1"/>
    </xf>
    <xf numFmtId="0" fontId="36" fillId="0" borderId="18" xfId="5" applyFont="1" applyBorder="1" applyAlignment="1" applyProtection="1">
      <alignment horizontal="center" vertical="center" wrapText="1"/>
      <protection hidden="1"/>
    </xf>
    <xf numFmtId="0" fontId="36" fillId="0" borderId="19" xfId="5" applyFont="1" applyBorder="1" applyAlignment="1" applyProtection="1">
      <alignment horizontal="center" vertical="center" wrapText="1"/>
      <protection hidden="1"/>
    </xf>
    <xf numFmtId="0" fontId="36" fillId="0" borderId="0" xfId="5" applyFont="1" applyBorder="1" applyAlignment="1" applyProtection="1">
      <alignment horizontal="center" vertical="center" wrapText="1"/>
      <protection hidden="1"/>
    </xf>
    <xf numFmtId="0" fontId="36" fillId="0" borderId="25" xfId="5" applyFont="1" applyBorder="1" applyAlignment="1" applyProtection="1">
      <alignment horizontal="center" vertical="center" wrapText="1"/>
      <protection hidden="1"/>
    </xf>
    <xf numFmtId="0" fontId="36" fillId="0" borderId="29" xfId="5" applyFont="1" applyBorder="1" applyAlignment="1" applyProtection="1">
      <alignment horizontal="center" vertical="center" wrapText="1"/>
      <protection hidden="1"/>
    </xf>
    <xf numFmtId="0" fontId="36" fillId="0" borderId="34" xfId="5" applyFont="1" applyBorder="1" applyAlignment="1" applyProtection="1">
      <alignment horizontal="center" vertical="center" wrapText="1"/>
      <protection hidden="1"/>
    </xf>
    <xf numFmtId="0" fontId="36" fillId="0" borderId="30" xfId="5" applyFont="1" applyBorder="1" applyAlignment="1" applyProtection="1">
      <alignment horizontal="center" vertical="center" wrapText="1"/>
      <protection hidden="1"/>
    </xf>
    <xf numFmtId="0" fontId="5" fillId="0" borderId="126" xfId="1" applyBorder="1" applyAlignment="1" applyProtection="1">
      <alignment horizontal="center" vertical="center" wrapText="1"/>
      <protection hidden="1"/>
    </xf>
    <xf numFmtId="0" fontId="36" fillId="0" borderId="127" xfId="5" applyFont="1" applyBorder="1" applyAlignment="1" applyProtection="1">
      <alignment horizontal="center" vertical="center" wrapText="1"/>
      <protection hidden="1"/>
    </xf>
    <xf numFmtId="0" fontId="36" fillId="0" borderId="128" xfId="5" applyFont="1" applyBorder="1" applyAlignment="1" applyProtection="1">
      <alignment horizontal="center" vertical="center" wrapText="1"/>
      <protection hidden="1"/>
    </xf>
    <xf numFmtId="0" fontId="27" fillId="11" borderId="22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7" fillId="11" borderId="24" xfId="0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10" borderId="51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27" fillId="10" borderId="53" xfId="0" applyFont="1" applyFill="1" applyBorder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125" xfId="0" applyFont="1" applyFill="1" applyBorder="1" applyAlignment="1">
      <alignment horizontal="center" vertical="center"/>
    </xf>
    <xf numFmtId="164" fontId="33" fillId="10" borderId="51" xfId="5" applyNumberFormat="1" applyFont="1" applyFill="1" applyBorder="1" applyAlignment="1" applyProtection="1">
      <alignment horizontal="center" vertical="center"/>
      <protection hidden="1"/>
    </xf>
    <xf numFmtId="164" fontId="33" fillId="10" borderId="7" xfId="5" applyNumberFormat="1" applyFont="1" applyFill="1" applyBorder="1" applyAlignment="1" applyProtection="1">
      <alignment horizontal="center" vertical="center"/>
      <protection hidden="1"/>
    </xf>
    <xf numFmtId="164" fontId="33" fillId="10" borderId="53" xfId="5" applyNumberFormat="1" applyFont="1" applyFill="1" applyBorder="1" applyAlignment="1" applyProtection="1">
      <alignment horizontal="center" vertical="center"/>
      <protection hidden="1"/>
    </xf>
    <xf numFmtId="164" fontId="33" fillId="10" borderId="42" xfId="5" applyNumberFormat="1" applyFont="1" applyFill="1" applyBorder="1" applyAlignment="1" applyProtection="1">
      <alignment horizontal="center" vertical="center"/>
      <protection hidden="1"/>
    </xf>
    <xf numFmtId="164" fontId="67" fillId="0" borderId="22" xfId="5" applyNumberFormat="1" applyFont="1" applyFill="1" applyBorder="1" applyAlignment="1" applyProtection="1">
      <alignment horizontal="center" vertical="center"/>
      <protection hidden="1"/>
    </xf>
    <xf numFmtId="164" fontId="67" fillId="0" borderId="23" xfId="5" applyNumberFormat="1" applyFont="1" applyFill="1" applyBorder="1" applyAlignment="1" applyProtection="1">
      <alignment horizontal="center" vertical="center"/>
      <protection hidden="1"/>
    </xf>
    <xf numFmtId="164" fontId="67" fillId="0" borderId="24" xfId="5" applyNumberFormat="1" applyFont="1" applyFill="1" applyBorder="1" applyAlignment="1" applyProtection="1">
      <alignment horizontal="center" vertical="center"/>
      <protection hidden="1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164" fontId="33" fillId="10" borderId="48" xfId="5" applyNumberFormat="1" applyFont="1" applyFill="1" applyBorder="1" applyAlignment="1" applyProtection="1">
      <alignment horizontal="center" vertical="center"/>
      <protection hidden="1"/>
    </xf>
    <xf numFmtId="164" fontId="33" fillId="10" borderId="125" xfId="5" applyNumberFormat="1" applyFont="1" applyFill="1" applyBorder="1" applyAlignment="1" applyProtection="1">
      <alignment horizontal="center" vertical="center"/>
      <protection hidden="1"/>
    </xf>
    <xf numFmtId="0" fontId="28" fillId="10" borderId="52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37" xfId="0" applyFont="1" applyFill="1" applyBorder="1" applyAlignment="1">
      <alignment horizontal="center" vertical="center"/>
    </xf>
    <xf numFmtId="0" fontId="28" fillId="10" borderId="51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38" xfId="0" applyFont="1" applyFill="1" applyBorder="1" applyAlignment="1">
      <alignment horizontal="center" vertical="center"/>
    </xf>
    <xf numFmtId="0" fontId="36" fillId="0" borderId="16" xfId="5" applyFont="1" applyFill="1" applyBorder="1" applyAlignment="1" applyProtection="1">
      <alignment horizontal="left" vertical="center" wrapText="1"/>
      <protection hidden="1"/>
    </xf>
    <xf numFmtId="0" fontId="36" fillId="0" borderId="17" xfId="5" applyFont="1" applyFill="1" applyBorder="1" applyAlignment="1" applyProtection="1">
      <alignment horizontal="left" vertical="center" wrapText="1"/>
      <protection hidden="1"/>
    </xf>
    <xf numFmtId="0" fontId="36" fillId="0" borderId="18" xfId="5" applyFont="1" applyFill="1" applyBorder="1" applyAlignment="1" applyProtection="1">
      <alignment horizontal="left" vertical="center" wrapText="1"/>
      <protection hidden="1"/>
    </xf>
    <xf numFmtId="0" fontId="36" fillId="0" borderId="29" xfId="5" applyFont="1" applyFill="1" applyBorder="1" applyAlignment="1" applyProtection="1">
      <alignment horizontal="left" vertical="center" wrapText="1"/>
      <protection hidden="1"/>
    </xf>
    <xf numFmtId="0" fontId="36" fillId="0" borderId="34" xfId="5" applyFont="1" applyFill="1" applyBorder="1" applyAlignment="1" applyProtection="1">
      <alignment horizontal="left" vertical="center" wrapText="1"/>
      <protection hidden="1"/>
    </xf>
    <xf numFmtId="0" fontId="36" fillId="0" borderId="30" xfId="5" applyFont="1" applyFill="1" applyBorder="1" applyAlignment="1" applyProtection="1">
      <alignment horizontal="left" vertical="center" wrapText="1"/>
      <protection hidden="1"/>
    </xf>
    <xf numFmtId="0" fontId="36" fillId="0" borderId="22" xfId="5" applyFont="1" applyFill="1" applyBorder="1" applyAlignment="1" applyProtection="1">
      <alignment horizontal="left" vertical="center"/>
      <protection hidden="1"/>
    </xf>
    <xf numFmtId="0" fontId="36" fillId="0" borderId="23" xfId="5" applyFont="1" applyFill="1" applyBorder="1" applyAlignment="1" applyProtection="1">
      <alignment horizontal="left" vertical="center"/>
      <protection hidden="1"/>
    </xf>
    <xf numFmtId="0" fontId="36" fillId="0" borderId="24" xfId="5" applyFont="1" applyFill="1" applyBorder="1" applyAlignment="1" applyProtection="1">
      <alignment horizontal="left" vertical="center"/>
      <protection hidden="1"/>
    </xf>
    <xf numFmtId="0" fontId="36" fillId="0" borderId="16" xfId="5" applyFont="1" applyFill="1" applyBorder="1" applyAlignment="1" applyProtection="1">
      <alignment horizontal="left" vertical="center"/>
      <protection hidden="1"/>
    </xf>
    <xf numFmtId="0" fontId="36" fillId="0" borderId="17" xfId="5" applyFont="1" applyFill="1" applyBorder="1" applyAlignment="1" applyProtection="1">
      <alignment horizontal="left" vertical="center"/>
      <protection hidden="1"/>
    </xf>
    <xf numFmtId="0" fontId="36" fillId="0" borderId="29" xfId="5" applyFont="1" applyFill="1" applyBorder="1" applyAlignment="1" applyProtection="1">
      <alignment horizontal="left" vertical="center"/>
      <protection hidden="1"/>
    </xf>
    <xf numFmtId="0" fontId="36" fillId="0" borderId="34" xfId="5" applyFont="1" applyFill="1" applyBorder="1" applyAlignment="1" applyProtection="1">
      <alignment horizontal="left" vertical="center"/>
      <protection hidden="1"/>
    </xf>
    <xf numFmtId="0" fontId="36" fillId="0" borderId="16" xfId="5" applyFont="1" applyFill="1" applyBorder="1" applyAlignment="1" applyProtection="1">
      <alignment horizontal="center" vertical="center" wrapText="1"/>
      <protection hidden="1"/>
    </xf>
    <xf numFmtId="0" fontId="36" fillId="0" borderId="17" xfId="5" applyFont="1" applyFill="1" applyBorder="1" applyAlignment="1" applyProtection="1">
      <alignment horizontal="center" vertical="center" wrapText="1"/>
      <protection hidden="1"/>
    </xf>
    <xf numFmtId="0" fontId="36" fillId="0" borderId="18" xfId="5" applyFont="1" applyFill="1" applyBorder="1" applyAlignment="1" applyProtection="1">
      <alignment horizontal="center" vertical="center" wrapText="1"/>
      <protection hidden="1"/>
    </xf>
    <xf numFmtId="0" fontId="36" fillId="0" borderId="29" xfId="5" applyFont="1" applyFill="1" applyBorder="1" applyAlignment="1" applyProtection="1">
      <alignment horizontal="center" vertical="center" wrapText="1"/>
      <protection hidden="1"/>
    </xf>
    <xf numFmtId="0" fontId="36" fillId="0" borderId="34" xfId="5" applyFont="1" applyFill="1" applyBorder="1" applyAlignment="1" applyProtection="1">
      <alignment horizontal="center" vertical="center" wrapText="1"/>
      <protection hidden="1"/>
    </xf>
    <xf numFmtId="0" fontId="36" fillId="0" borderId="30" xfId="5" applyFont="1" applyFill="1" applyBorder="1" applyAlignment="1" applyProtection="1">
      <alignment horizontal="center" vertical="center" wrapText="1"/>
      <protection hidden="1"/>
    </xf>
    <xf numFmtId="0" fontId="36" fillId="0" borderId="22" xfId="5" applyFont="1" applyFill="1" applyBorder="1" applyAlignment="1" applyProtection="1">
      <alignment horizontal="center" vertical="center" wrapText="1"/>
      <protection hidden="1"/>
    </xf>
    <xf numFmtId="0" fontId="36" fillId="0" borderId="23" xfId="5" applyFont="1" applyFill="1" applyBorder="1" applyAlignment="1" applyProtection="1">
      <alignment horizontal="center" vertical="center" wrapText="1"/>
      <protection hidden="1"/>
    </xf>
    <xf numFmtId="0" fontId="36" fillId="0" borderId="24" xfId="5" applyFont="1" applyFill="1" applyBorder="1" applyAlignment="1" applyProtection="1">
      <alignment horizontal="center" vertical="center" wrapText="1"/>
      <protection hidden="1"/>
    </xf>
    <xf numFmtId="0" fontId="40" fillId="0" borderId="16" xfId="5" applyFont="1" applyFill="1" applyBorder="1" applyAlignment="1" applyProtection="1">
      <alignment horizontal="left" vertical="center"/>
      <protection hidden="1"/>
    </xf>
    <xf numFmtId="0" fontId="40" fillId="0" borderId="17" xfId="5" applyFont="1" applyFill="1" applyBorder="1" applyAlignment="1" applyProtection="1">
      <alignment horizontal="left" vertical="center"/>
      <protection hidden="1"/>
    </xf>
    <xf numFmtId="0" fontId="40" fillId="0" borderId="34" xfId="5" applyFont="1" applyFill="1" applyBorder="1" applyAlignment="1" applyProtection="1">
      <alignment horizontal="left" vertical="center"/>
      <protection hidden="1"/>
    </xf>
    <xf numFmtId="0" fontId="40" fillId="0" borderId="30" xfId="5" applyFont="1" applyFill="1" applyBorder="1" applyAlignment="1" applyProtection="1">
      <alignment horizontal="left" vertical="center"/>
      <protection hidden="1"/>
    </xf>
    <xf numFmtId="0" fontId="27" fillId="10" borderId="22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0" fontId="71" fillId="0" borderId="16" xfId="5" applyFont="1" applyFill="1" applyBorder="1" applyAlignment="1" applyProtection="1">
      <alignment horizontal="center" vertical="center"/>
      <protection hidden="1"/>
    </xf>
    <xf numFmtId="0" fontId="71" fillId="0" borderId="17" xfId="5" applyFont="1" applyFill="1" applyBorder="1" applyAlignment="1" applyProtection="1">
      <alignment horizontal="center" vertical="center"/>
      <protection hidden="1"/>
    </xf>
    <xf numFmtId="0" fontId="71" fillId="0" borderId="18" xfId="5" applyFont="1" applyFill="1" applyBorder="1" applyAlignment="1" applyProtection="1">
      <alignment horizontal="center" vertical="center"/>
      <protection hidden="1"/>
    </xf>
    <xf numFmtId="0" fontId="27" fillId="11" borderId="51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164" fontId="33" fillId="11" borderId="51" xfId="5" applyNumberFormat="1" applyFont="1" applyFill="1" applyBorder="1" applyAlignment="1" applyProtection="1">
      <alignment horizontal="center" vertical="center"/>
      <protection hidden="1"/>
    </xf>
    <xf numFmtId="0" fontId="28" fillId="11" borderId="51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27" fillId="11" borderId="83" xfId="0" applyFont="1" applyFill="1" applyBorder="1" applyAlignment="1">
      <alignment horizontal="center" vertical="center"/>
    </xf>
    <xf numFmtId="0" fontId="27" fillId="11" borderId="81" xfId="0" applyFont="1" applyFill="1" applyBorder="1" applyAlignment="1">
      <alignment horizontal="center" vertical="center"/>
    </xf>
    <xf numFmtId="0" fontId="27" fillId="11" borderId="82" xfId="0" applyFont="1" applyFill="1" applyBorder="1" applyAlignment="1">
      <alignment horizontal="center" vertical="center"/>
    </xf>
    <xf numFmtId="164" fontId="33" fillId="11" borderId="109" xfId="5" applyNumberFormat="1" applyFont="1" applyFill="1" applyBorder="1" applyAlignment="1" applyProtection="1">
      <alignment horizontal="center" vertical="center"/>
      <protection hidden="1"/>
    </xf>
    <xf numFmtId="164" fontId="33" fillId="11" borderId="10" xfId="5" applyNumberFormat="1" applyFont="1" applyFill="1" applyBorder="1" applyAlignment="1" applyProtection="1">
      <alignment horizontal="center" vertical="center"/>
      <protection hidden="1"/>
    </xf>
    <xf numFmtId="164" fontId="33" fillId="11" borderId="49" xfId="5" applyNumberFormat="1" applyFont="1" applyFill="1" applyBorder="1" applyAlignment="1" applyProtection="1">
      <alignment horizontal="center" vertical="center"/>
      <protection hidden="1"/>
    </xf>
    <xf numFmtId="0" fontId="27" fillId="11" borderId="53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7" fillId="11" borderId="125" xfId="0" applyFont="1" applyFill="1" applyBorder="1" applyAlignment="1">
      <alignment horizontal="center" vertical="center"/>
    </xf>
    <xf numFmtId="164" fontId="33" fillId="11" borderId="83" xfId="5" applyNumberFormat="1" applyFont="1" applyFill="1" applyBorder="1" applyAlignment="1" applyProtection="1">
      <alignment horizontal="center" vertical="center"/>
      <protection hidden="1"/>
    </xf>
    <xf numFmtId="164" fontId="36" fillId="0" borderId="102" xfId="5" applyNumberFormat="1" applyFont="1" applyBorder="1" applyAlignment="1" applyProtection="1">
      <alignment horizontal="center"/>
      <protection hidden="1"/>
    </xf>
    <xf numFmtId="164" fontId="36" fillId="0" borderId="104" xfId="5" applyNumberFormat="1" applyFont="1" applyBorder="1" applyAlignment="1" applyProtection="1">
      <alignment horizontal="center"/>
      <protection hidden="1"/>
    </xf>
    <xf numFmtId="0" fontId="27" fillId="10" borderId="52" xfId="0" applyFont="1" applyFill="1" applyBorder="1" applyAlignment="1">
      <alignment horizontal="center" vertical="center"/>
    </xf>
    <xf numFmtId="0" fontId="27" fillId="10" borderId="4" xfId="0" applyFont="1" applyFill="1" applyBorder="1" applyAlignment="1">
      <alignment horizontal="center" vertical="center"/>
    </xf>
    <xf numFmtId="0" fontId="27" fillId="10" borderId="50" xfId="0" applyFont="1" applyFill="1" applyBorder="1" applyAlignment="1">
      <alignment horizontal="center" vertical="center"/>
    </xf>
    <xf numFmtId="164" fontId="33" fillId="10" borderId="83" xfId="5" applyNumberFormat="1" applyFont="1" applyFill="1" applyBorder="1" applyAlignment="1" applyProtection="1">
      <alignment horizontal="center" vertical="center"/>
      <protection hidden="1"/>
    </xf>
    <xf numFmtId="164" fontId="33" fillId="10" borderId="81" xfId="5" applyNumberFormat="1" applyFont="1" applyFill="1" applyBorder="1" applyAlignment="1" applyProtection="1">
      <alignment horizontal="center" vertical="center"/>
      <protection hidden="1"/>
    </xf>
    <xf numFmtId="164" fontId="33" fillId="10" borderId="82" xfId="5" applyNumberFormat="1" applyFont="1" applyFill="1" applyBorder="1" applyAlignment="1" applyProtection="1">
      <alignment horizontal="center" vertical="center"/>
      <protection hidden="1"/>
    </xf>
    <xf numFmtId="0" fontId="36" fillId="0" borderId="102" xfId="5" applyFont="1" applyFill="1" applyBorder="1" applyAlignment="1" applyProtection="1">
      <alignment horizontal="center" vertical="center"/>
      <protection hidden="1"/>
    </xf>
    <xf numFmtId="0" fontId="36" fillId="0" borderId="103" xfId="5" applyFont="1" applyFill="1" applyBorder="1" applyAlignment="1" applyProtection="1">
      <alignment horizontal="center" vertical="center"/>
      <protection hidden="1"/>
    </xf>
    <xf numFmtId="0" fontId="36" fillId="0" borderId="104" xfId="5" applyFont="1" applyFill="1" applyBorder="1" applyAlignment="1" applyProtection="1">
      <alignment horizontal="center" vertical="center"/>
      <protection hidden="1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64" fontId="33" fillId="0" borderId="19" xfId="5" applyNumberFormat="1" applyFont="1" applyBorder="1" applyAlignment="1" applyProtection="1">
      <alignment horizontal="center"/>
      <protection hidden="1"/>
    </xf>
    <xf numFmtId="164" fontId="33" fillId="0" borderId="25" xfId="5" applyNumberFormat="1" applyFont="1" applyBorder="1" applyAlignment="1" applyProtection="1">
      <alignment horizontal="center"/>
      <protection hidden="1"/>
    </xf>
    <xf numFmtId="0" fontId="36" fillId="0" borderId="115" xfId="5" applyFont="1" applyFill="1" applyBorder="1" applyAlignment="1" applyProtection="1">
      <alignment horizontal="center" vertical="center"/>
      <protection hidden="1"/>
    </xf>
    <xf numFmtId="0" fontId="36" fillId="0" borderId="116" xfId="5" applyFont="1" applyFill="1" applyBorder="1" applyAlignment="1" applyProtection="1">
      <alignment horizontal="center" vertical="center"/>
      <protection hidden="1"/>
    </xf>
    <xf numFmtId="0" fontId="36" fillId="0" borderId="117" xfId="5" applyFont="1" applyFill="1" applyBorder="1" applyAlignment="1" applyProtection="1">
      <alignment horizontal="center" vertical="center"/>
      <protection hidden="1"/>
    </xf>
    <xf numFmtId="164" fontId="33" fillId="0" borderId="22" xfId="5" applyNumberFormat="1" applyFont="1" applyFill="1" applyBorder="1" applyAlignment="1" applyProtection="1">
      <alignment horizontal="center"/>
      <protection hidden="1"/>
    </xf>
    <xf numFmtId="164" fontId="33" fillId="0" borderId="24" xfId="5" applyNumberFormat="1" applyFont="1" applyFill="1" applyBorder="1" applyAlignment="1" applyProtection="1">
      <alignment horizontal="center"/>
      <protection hidden="1"/>
    </xf>
    <xf numFmtId="164" fontId="33" fillId="0" borderId="23" xfId="5" applyNumberFormat="1" applyFont="1" applyFill="1" applyBorder="1" applyAlignment="1" applyProtection="1">
      <alignment horizontal="center"/>
      <protection hidden="1"/>
    </xf>
    <xf numFmtId="0" fontId="66" fillId="0" borderId="22" xfId="5" applyFont="1" applyFill="1" applyBorder="1" applyAlignment="1" applyProtection="1">
      <alignment horizontal="center"/>
      <protection hidden="1"/>
    </xf>
    <xf numFmtId="0" fontId="66" fillId="0" borderId="23" xfId="5" applyFont="1" applyFill="1" applyBorder="1" applyAlignment="1" applyProtection="1">
      <alignment horizontal="center"/>
      <protection hidden="1"/>
    </xf>
    <xf numFmtId="0" fontId="66" fillId="0" borderId="24" xfId="5" applyFont="1" applyFill="1" applyBorder="1" applyAlignment="1" applyProtection="1">
      <alignment horizontal="center"/>
      <protection hidden="1"/>
    </xf>
    <xf numFmtId="0" fontId="53" fillId="0" borderId="22" xfId="5" applyFont="1" applyFill="1" applyBorder="1" applyAlignment="1" applyProtection="1">
      <alignment horizontal="center" vertical="center"/>
      <protection hidden="1"/>
    </xf>
    <xf numFmtId="0" fontId="53" fillId="0" borderId="23" xfId="5" applyFont="1" applyFill="1" applyBorder="1" applyAlignment="1" applyProtection="1">
      <alignment horizontal="center" vertical="center"/>
      <protection hidden="1"/>
    </xf>
    <xf numFmtId="0" fontId="53" fillId="0" borderId="24" xfId="5" applyFont="1" applyFill="1" applyBorder="1" applyAlignment="1" applyProtection="1">
      <alignment horizontal="center" vertical="center"/>
      <protection hidden="1"/>
    </xf>
    <xf numFmtId="164" fontId="34" fillId="0" borderId="22" xfId="5" applyNumberFormat="1" applyFont="1" applyBorder="1" applyAlignment="1" applyProtection="1">
      <alignment horizontal="center"/>
      <protection hidden="1"/>
    </xf>
    <xf numFmtId="164" fontId="34" fillId="0" borderId="23" xfId="5" applyNumberFormat="1" applyFont="1" applyBorder="1" applyAlignment="1" applyProtection="1">
      <alignment horizontal="center"/>
      <protection hidden="1"/>
    </xf>
    <xf numFmtId="164" fontId="34" fillId="0" borderId="24" xfId="5" applyNumberFormat="1" applyFont="1" applyBorder="1" applyAlignment="1" applyProtection="1">
      <alignment horizontal="center"/>
      <protection hidden="1"/>
    </xf>
    <xf numFmtId="0" fontId="36" fillId="0" borderId="19" xfId="5" applyFont="1" applyFill="1" applyBorder="1" applyAlignment="1" applyProtection="1">
      <alignment horizontal="center" vertical="center"/>
      <protection hidden="1"/>
    </xf>
    <xf numFmtId="0" fontId="36" fillId="0" borderId="0" xfId="5" applyFont="1" applyFill="1" applyBorder="1" applyAlignment="1" applyProtection="1">
      <alignment horizontal="center" vertical="center"/>
      <protection hidden="1"/>
    </xf>
    <xf numFmtId="0" fontId="36" fillId="0" borderId="25" xfId="5" applyFont="1" applyFill="1" applyBorder="1" applyAlignment="1" applyProtection="1">
      <alignment horizontal="center" vertical="center"/>
      <protection hidden="1"/>
    </xf>
    <xf numFmtId="0" fontId="40" fillId="0" borderId="22" xfId="5" applyFont="1" applyFill="1" applyBorder="1" applyAlignment="1" applyProtection="1">
      <alignment horizontal="center" vertical="center"/>
      <protection hidden="1"/>
    </xf>
    <xf numFmtId="0" fontId="40" fillId="0" borderId="23" xfId="5" applyFont="1" applyFill="1" applyBorder="1" applyAlignment="1" applyProtection="1">
      <alignment horizontal="center" vertical="center"/>
      <protection hidden="1"/>
    </xf>
    <xf numFmtId="0" fontId="40" fillId="0" borderId="24" xfId="5" applyFont="1" applyFill="1" applyBorder="1" applyAlignment="1" applyProtection="1">
      <alignment horizontal="center" vertical="center"/>
      <protection hidden="1"/>
    </xf>
    <xf numFmtId="0" fontId="41" fillId="0" borderId="22" xfId="5" applyFont="1" applyFill="1" applyBorder="1" applyAlignment="1" applyProtection="1">
      <alignment horizontal="center" vertical="center"/>
      <protection hidden="1"/>
    </xf>
    <xf numFmtId="0" fontId="41" fillId="0" borderId="23" xfId="5" applyFont="1" applyFill="1" applyBorder="1" applyAlignment="1" applyProtection="1">
      <alignment horizontal="center" vertical="center"/>
      <protection hidden="1"/>
    </xf>
    <xf numFmtId="0" fontId="41" fillId="0" borderId="24" xfId="5" applyFont="1" applyFill="1" applyBorder="1" applyAlignment="1" applyProtection="1">
      <alignment horizontal="center" vertical="center"/>
      <protection hidden="1"/>
    </xf>
    <xf numFmtId="0" fontId="47" fillId="0" borderId="22" xfId="5" applyFont="1" applyFill="1" applyBorder="1" applyAlignment="1" applyProtection="1">
      <alignment horizontal="center"/>
      <protection hidden="1"/>
    </xf>
    <xf numFmtId="0" fontId="47" fillId="0" borderId="23" xfId="5" applyFont="1" applyFill="1" applyBorder="1" applyAlignment="1" applyProtection="1">
      <alignment horizontal="center"/>
      <protection hidden="1"/>
    </xf>
    <xf numFmtId="0" fontId="47" fillId="0" borderId="24" xfId="5" applyFont="1" applyFill="1" applyBorder="1" applyAlignment="1" applyProtection="1">
      <alignment horizontal="center"/>
      <protection hidden="1"/>
    </xf>
    <xf numFmtId="164" fontId="66" fillId="0" borderId="22" xfId="5" applyNumberFormat="1" applyFont="1" applyFill="1" applyBorder="1" applyAlignment="1" applyProtection="1">
      <alignment horizontal="center"/>
      <protection hidden="1"/>
    </xf>
    <xf numFmtId="164" fontId="66" fillId="0" borderId="24" xfId="5" applyNumberFormat="1" applyFont="1" applyFill="1" applyBorder="1" applyAlignment="1" applyProtection="1">
      <alignment horizontal="center"/>
      <protection hidden="1"/>
    </xf>
    <xf numFmtId="0" fontId="33" fillId="0" borderId="100" xfId="5" applyFont="1" applyFill="1" applyBorder="1" applyAlignment="1" applyProtection="1">
      <alignment horizontal="center" vertical="center" wrapText="1"/>
      <protection hidden="1"/>
    </xf>
    <xf numFmtId="0" fontId="33" fillId="0" borderId="105" xfId="5" applyFont="1" applyFill="1" applyBorder="1" applyAlignment="1" applyProtection="1">
      <alignment horizontal="center" vertical="center" wrapText="1"/>
      <protection hidden="1"/>
    </xf>
    <xf numFmtId="0" fontId="33" fillId="0" borderId="101" xfId="5" applyFont="1" applyFill="1" applyBorder="1" applyAlignment="1" applyProtection="1">
      <alignment horizontal="center" vertical="center" wrapText="1"/>
      <protection hidden="1"/>
    </xf>
    <xf numFmtId="164" fontId="36" fillId="0" borderId="102" xfId="5" applyNumberFormat="1" applyFont="1" applyFill="1" applyBorder="1" applyAlignment="1" applyProtection="1">
      <alignment horizontal="center" vertical="center"/>
      <protection hidden="1"/>
    </xf>
    <xf numFmtId="164" fontId="36" fillId="0" borderId="104" xfId="5" applyNumberFormat="1" applyFont="1" applyFill="1" applyBorder="1" applyAlignment="1" applyProtection="1">
      <alignment horizontal="center" vertical="center"/>
      <protection hidden="1"/>
    </xf>
    <xf numFmtId="164" fontId="36" fillId="0" borderId="19" xfId="5" applyNumberFormat="1" applyFont="1" applyBorder="1" applyAlignment="1" applyProtection="1">
      <alignment horizontal="center"/>
      <protection hidden="1"/>
    </xf>
    <xf numFmtId="164" fontId="36" fillId="0" borderId="25" xfId="5" applyNumberFormat="1" applyFont="1" applyBorder="1" applyAlignment="1" applyProtection="1">
      <alignment horizontal="center"/>
      <protection hidden="1"/>
    </xf>
    <xf numFmtId="0" fontId="36" fillId="0" borderId="30" xfId="5" applyFont="1" applyFill="1" applyBorder="1" applyAlignment="1" applyProtection="1">
      <alignment horizontal="left" vertical="center"/>
      <protection hidden="1"/>
    </xf>
    <xf numFmtId="0" fontId="36" fillId="0" borderId="22" xfId="5" applyFont="1" applyFill="1" applyBorder="1" applyAlignment="1" applyProtection="1">
      <alignment horizontal="left" vertical="center" wrapText="1"/>
      <protection hidden="1"/>
    </xf>
    <xf numFmtId="0" fontId="36" fillId="0" borderId="23" xfId="5" applyFont="1" applyFill="1" applyBorder="1" applyAlignment="1" applyProtection="1">
      <alignment horizontal="left" vertical="center" wrapText="1"/>
      <protection hidden="1"/>
    </xf>
    <xf numFmtId="0" fontId="36" fillId="0" borderId="24" xfId="5" applyFont="1" applyFill="1" applyBorder="1" applyAlignment="1" applyProtection="1">
      <alignment horizontal="left" vertical="center" wrapText="1"/>
      <protection hidden="1"/>
    </xf>
    <xf numFmtId="0" fontId="45" fillId="0" borderId="16" xfId="5" applyFont="1" applyFill="1" applyBorder="1" applyAlignment="1" applyProtection="1">
      <alignment horizontal="center" vertical="center" wrapText="1"/>
      <protection hidden="1"/>
    </xf>
    <xf numFmtId="0" fontId="45" fillId="0" borderId="17" xfId="5" applyFont="1" applyFill="1" applyBorder="1" applyAlignment="1" applyProtection="1">
      <alignment horizontal="center" vertical="center" wrapText="1"/>
      <protection hidden="1"/>
    </xf>
    <xf numFmtId="0" fontId="45" fillId="0" borderId="18" xfId="5" applyFont="1" applyFill="1" applyBorder="1" applyAlignment="1" applyProtection="1">
      <alignment horizontal="center" vertical="center" wrapText="1"/>
      <protection hidden="1"/>
    </xf>
    <xf numFmtId="0" fontId="45" fillId="0" borderId="19" xfId="5" applyFont="1" applyFill="1" applyBorder="1" applyAlignment="1" applyProtection="1">
      <alignment horizontal="center" vertical="center" wrapText="1"/>
      <protection hidden="1"/>
    </xf>
    <xf numFmtId="0" fontId="45" fillId="0" borderId="0" xfId="5" applyFont="1" applyFill="1" applyBorder="1" applyAlignment="1" applyProtection="1">
      <alignment horizontal="center" vertical="center" wrapText="1"/>
      <protection hidden="1"/>
    </xf>
    <xf numFmtId="0" fontId="45" fillId="0" borderId="25" xfId="5" applyFont="1" applyFill="1" applyBorder="1" applyAlignment="1" applyProtection="1">
      <alignment horizontal="center" vertical="center" wrapText="1"/>
      <protection hidden="1"/>
    </xf>
    <xf numFmtId="0" fontId="45" fillId="0" borderId="29" xfId="5" applyFont="1" applyFill="1" applyBorder="1" applyAlignment="1" applyProtection="1">
      <alignment horizontal="center" vertical="center" wrapText="1"/>
      <protection hidden="1"/>
    </xf>
    <xf numFmtId="0" fontId="45" fillId="0" borderId="34" xfId="5" applyFont="1" applyFill="1" applyBorder="1" applyAlignment="1" applyProtection="1">
      <alignment horizontal="center" vertical="center" wrapText="1"/>
      <protection hidden="1"/>
    </xf>
    <xf numFmtId="0" fontId="45" fillId="0" borderId="30" xfId="5" applyFont="1" applyFill="1" applyBorder="1" applyAlignment="1" applyProtection="1">
      <alignment horizontal="center" vertical="center" wrapText="1"/>
      <protection hidden="1"/>
    </xf>
    <xf numFmtId="164" fontId="36" fillId="0" borderId="29" xfId="5" applyNumberFormat="1" applyFont="1" applyBorder="1" applyAlignment="1" applyProtection="1">
      <alignment horizontal="center"/>
      <protection hidden="1"/>
    </xf>
    <xf numFmtId="164" fontId="36" fillId="0" borderId="30" xfId="5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49" fontId="49" fillId="8" borderId="7" xfId="0" applyNumberFormat="1" applyFont="1" applyFill="1" applyBorder="1" applyAlignment="1" applyProtection="1">
      <alignment horizontal="center" vertical="center"/>
      <protection hidden="1"/>
    </xf>
    <xf numFmtId="49" fontId="51" fillId="0" borderId="48" xfId="0" applyNumberFormat="1" applyFont="1" applyFill="1" applyBorder="1" applyAlignment="1" applyProtection="1">
      <alignment horizontal="left" vertical="center"/>
      <protection hidden="1"/>
    </xf>
    <xf numFmtId="49" fontId="51" fillId="0" borderId="132" xfId="0" applyNumberFormat="1" applyFont="1" applyFill="1" applyBorder="1" applyAlignment="1" applyProtection="1">
      <alignment horizontal="left" vertical="center"/>
      <protection hidden="1"/>
    </xf>
    <xf numFmtId="49" fontId="51" fillId="0" borderId="6" xfId="0" applyNumberFormat="1" applyFont="1" applyFill="1" applyBorder="1" applyAlignment="1" applyProtection="1">
      <alignment horizontal="left" vertical="center"/>
      <protection hidden="1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8" borderId="7" xfId="0" applyFont="1" applyFill="1" applyBorder="1" applyAlignment="1" applyProtection="1">
      <alignment horizontal="center" vertical="center"/>
      <protection hidden="1"/>
    </xf>
    <xf numFmtId="49" fontId="51" fillId="8" borderId="7" xfId="0" applyNumberFormat="1" applyFont="1" applyFill="1" applyBorder="1" applyAlignment="1" applyProtection="1">
      <alignment horizontal="left" vertical="center"/>
      <protection hidden="1"/>
    </xf>
    <xf numFmtId="49" fontId="51" fillId="0" borderId="7" xfId="0" applyNumberFormat="1" applyFont="1" applyFill="1" applyBorder="1" applyAlignment="1" applyProtection="1">
      <alignment horizontal="left" vertical="center"/>
      <protection hidden="1"/>
    </xf>
    <xf numFmtId="0" fontId="8" fillId="8" borderId="48" xfId="0" applyFont="1" applyFill="1" applyBorder="1" applyAlignment="1" applyProtection="1">
      <alignment horizontal="center" vertical="center"/>
      <protection hidden="1"/>
    </xf>
    <xf numFmtId="0" fontId="8" fillId="8" borderId="132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132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49" fontId="49" fillId="8" borderId="48" xfId="0" applyNumberFormat="1" applyFont="1" applyFill="1" applyBorder="1" applyAlignment="1" applyProtection="1">
      <alignment horizontal="center" vertical="center"/>
      <protection hidden="1"/>
    </xf>
    <xf numFmtId="49" fontId="49" fillId="8" borderId="132" xfId="0" applyNumberFormat="1" applyFont="1" applyFill="1" applyBorder="1" applyAlignment="1" applyProtection="1">
      <alignment horizontal="center" vertical="center"/>
      <protection hidden="1"/>
    </xf>
    <xf numFmtId="49" fontId="49" fillId="8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11" fillId="2" borderId="33" xfId="0" applyFont="1" applyFill="1" applyBorder="1" applyAlignment="1" applyProtection="1">
      <alignment horizontal="center" vertical="center"/>
      <protection hidden="1"/>
    </xf>
    <xf numFmtId="0" fontId="11" fillId="5" borderId="137" xfId="8" applyFont="1" applyFill="1" applyBorder="1" applyAlignment="1" applyProtection="1">
      <alignment horizontal="center" vertical="center" wrapText="1"/>
      <protection hidden="1"/>
    </xf>
    <xf numFmtId="0" fontId="11" fillId="5" borderId="136" xfId="8" applyFont="1" applyFill="1" applyBorder="1" applyAlignment="1" applyProtection="1">
      <alignment horizontal="center" vertical="center" wrapText="1"/>
      <protection hidden="1"/>
    </xf>
    <xf numFmtId="0" fontId="11" fillId="5" borderId="138" xfId="8" applyFont="1" applyFill="1" applyBorder="1" applyAlignment="1" applyProtection="1">
      <alignment horizontal="center" vertical="center" wrapText="1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24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140" xfId="0" applyFont="1" applyFill="1" applyBorder="1" applyAlignment="1" applyProtection="1">
      <alignment horizontal="center" vertical="center" textRotation="90"/>
      <protection hidden="1"/>
    </xf>
    <xf numFmtId="0" fontId="14" fillId="0" borderId="16" xfId="8" applyFont="1" applyFill="1" applyBorder="1" applyAlignment="1" applyProtection="1">
      <alignment horizontal="center" vertical="center"/>
      <protection hidden="1"/>
    </xf>
    <xf numFmtId="0" fontId="14" fillId="0" borderId="17" xfId="8" applyFont="1" applyFill="1" applyBorder="1" applyAlignment="1" applyProtection="1">
      <alignment horizontal="center" vertical="center"/>
      <protection hidden="1"/>
    </xf>
    <xf numFmtId="0" fontId="14" fillId="0" borderId="29" xfId="8" applyFont="1" applyFill="1" applyBorder="1" applyAlignment="1" applyProtection="1">
      <alignment horizontal="center" vertical="center"/>
      <protection hidden="1"/>
    </xf>
    <xf numFmtId="0" fontId="14" fillId="0" borderId="34" xfId="8" applyFont="1" applyFill="1" applyBorder="1" applyAlignment="1" applyProtection="1">
      <alignment horizontal="center" vertical="center"/>
      <protection hidden="1"/>
    </xf>
    <xf numFmtId="0" fontId="11" fillId="5" borderId="134" xfId="8" applyFont="1" applyFill="1" applyBorder="1" applyAlignment="1" applyProtection="1">
      <alignment horizontal="center" vertical="center" wrapText="1"/>
      <protection hidden="1"/>
    </xf>
    <xf numFmtId="0" fontId="11" fillId="5" borderId="135" xfId="8" applyFont="1" applyFill="1" applyBorder="1" applyAlignment="1" applyProtection="1">
      <alignment horizontal="center" vertical="center" wrapText="1"/>
      <protection hidden="1"/>
    </xf>
    <xf numFmtId="0" fontId="11" fillId="5" borderId="139" xfId="8" applyFont="1" applyFill="1" applyBorder="1" applyAlignment="1" applyProtection="1">
      <alignment horizontal="center" vertical="center" wrapText="1"/>
      <protection hidden="1"/>
    </xf>
    <xf numFmtId="0" fontId="14" fillId="2" borderId="16" xfId="8" applyFont="1" applyFill="1" applyBorder="1" applyAlignment="1" applyProtection="1">
      <alignment horizontal="center" vertical="center"/>
      <protection hidden="1"/>
    </xf>
    <xf numFmtId="0" fontId="14" fillId="2" borderId="17" xfId="8" applyFont="1" applyFill="1" applyBorder="1" applyAlignment="1" applyProtection="1">
      <alignment horizontal="center" vertical="center"/>
      <protection hidden="1"/>
    </xf>
    <xf numFmtId="0" fontId="14" fillId="2" borderId="18" xfId="8" applyFont="1" applyFill="1" applyBorder="1" applyAlignment="1" applyProtection="1">
      <alignment horizontal="center" vertical="center"/>
      <protection hidden="1"/>
    </xf>
    <xf numFmtId="0" fontId="14" fillId="2" borderId="19" xfId="8" applyFont="1" applyFill="1" applyBorder="1" applyAlignment="1" applyProtection="1">
      <alignment horizontal="center" vertical="center"/>
      <protection hidden="1"/>
    </xf>
    <xf numFmtId="0" fontId="14" fillId="2" borderId="0" xfId="8" applyFont="1" applyFill="1" applyBorder="1" applyAlignment="1" applyProtection="1">
      <alignment horizontal="center" vertical="center"/>
      <protection hidden="1"/>
    </xf>
    <xf numFmtId="0" fontId="14" fillId="2" borderId="25" xfId="8" applyFont="1" applyFill="1" applyBorder="1" applyAlignment="1" applyProtection="1">
      <alignment horizontal="center" vertical="center"/>
      <protection hidden="1"/>
    </xf>
    <xf numFmtId="0" fontId="11" fillId="5" borderId="141" xfId="8" applyFont="1" applyFill="1" applyBorder="1" applyAlignment="1" applyProtection="1">
      <alignment horizontal="center" vertical="center" wrapText="1"/>
      <protection hidden="1"/>
    </xf>
    <xf numFmtId="0" fontId="11" fillId="5" borderId="142" xfId="8" applyFont="1" applyFill="1" applyBorder="1" applyAlignment="1" applyProtection="1">
      <alignment horizontal="center" vertical="center" wrapText="1"/>
      <protection hidden="1"/>
    </xf>
    <xf numFmtId="0" fontId="11" fillId="5" borderId="143" xfId="8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</cellXfs>
  <cellStyles count="11">
    <cellStyle name="Гиперссылка" xfId="1" builtinId="8"/>
    <cellStyle name="Звичайний 2" xfId="2"/>
    <cellStyle name="Звичайний_Аркуш1" xfId="3"/>
    <cellStyle name="Звичайний_Аркуш2" xfId="4"/>
    <cellStyle name="Обычный" xfId="0" builtinId="0"/>
    <cellStyle name="Обычный 2" xfId="5"/>
    <cellStyle name="Обычный_Аркуш2" xfId="6"/>
    <cellStyle name="Обычный_диф прайс" xfId="7"/>
    <cellStyle name="Обычный_Лист1" xfId="8"/>
    <cellStyle name="Обычный_Лист1_1" xfId="9"/>
    <cellStyle name="Обычный_Лист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5787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</xdr:colOff>
      <xdr:row>1</xdr:row>
      <xdr:rowOff>9525</xdr:rowOff>
    </xdr:from>
    <xdr:to>
      <xdr:col>13</xdr:col>
      <xdr:colOff>1619250</xdr:colOff>
      <xdr:row>8</xdr:row>
      <xdr:rowOff>171450</xdr:rowOff>
    </xdr:to>
    <xdr:pic>
      <xdr:nvPicPr>
        <xdr:cNvPr id="45788" name="Рисунок 8" descr="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80975"/>
          <a:ext cx="16097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5789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285750</xdr:colOff>
      <xdr:row>1</xdr:row>
      <xdr:rowOff>9525</xdr:rowOff>
    </xdr:from>
    <xdr:to>
      <xdr:col>14</xdr:col>
      <xdr:colOff>0</xdr:colOff>
      <xdr:row>8</xdr:row>
      <xdr:rowOff>180975</xdr:rowOff>
    </xdr:to>
    <xdr:pic>
      <xdr:nvPicPr>
        <xdr:cNvPr id="45790" name="Рисунок 5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5791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5792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9525</xdr:rowOff>
    </xdr:from>
    <xdr:to>
      <xdr:col>13</xdr:col>
      <xdr:colOff>1619250</xdr:colOff>
      <xdr:row>8</xdr:row>
      <xdr:rowOff>180975</xdr:rowOff>
    </xdr:to>
    <xdr:pic>
      <xdr:nvPicPr>
        <xdr:cNvPr id="45793" name="Рисунок 8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30</xdr:row>
      <xdr:rowOff>9525</xdr:rowOff>
    </xdr:from>
    <xdr:to>
      <xdr:col>3</xdr:col>
      <xdr:colOff>200025</xdr:colOff>
      <xdr:row>37</xdr:row>
      <xdr:rowOff>352425</xdr:rowOff>
    </xdr:to>
    <xdr:sp macro="" textlink="">
      <xdr:nvSpPr>
        <xdr:cNvPr id="49961" name="Line 14"/>
        <xdr:cNvSpPr>
          <a:spLocks noChangeShapeType="1"/>
        </xdr:cNvSpPr>
      </xdr:nvSpPr>
      <xdr:spPr bwMode="auto">
        <a:xfrm>
          <a:off x="487680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323850</xdr:rowOff>
    </xdr:from>
    <xdr:to>
      <xdr:col>6</xdr:col>
      <xdr:colOff>9525</xdr:colOff>
      <xdr:row>38</xdr:row>
      <xdr:rowOff>323850</xdr:rowOff>
    </xdr:to>
    <xdr:sp macro="" textlink="">
      <xdr:nvSpPr>
        <xdr:cNvPr id="49962" name="Line 15"/>
        <xdr:cNvSpPr>
          <a:spLocks noChangeShapeType="1"/>
        </xdr:cNvSpPr>
      </xdr:nvSpPr>
      <xdr:spPr bwMode="auto">
        <a:xfrm flipV="1">
          <a:off x="5457825" y="10439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314325</xdr:rowOff>
    </xdr:from>
    <xdr:to>
      <xdr:col>11</xdr:col>
      <xdr:colOff>0</xdr:colOff>
      <xdr:row>38</xdr:row>
      <xdr:rowOff>314325</xdr:rowOff>
    </xdr:to>
    <xdr:sp macro="" textlink="">
      <xdr:nvSpPr>
        <xdr:cNvPr id="49963" name="Line 16"/>
        <xdr:cNvSpPr>
          <a:spLocks noChangeShapeType="1"/>
        </xdr:cNvSpPr>
      </xdr:nvSpPr>
      <xdr:spPr bwMode="auto">
        <a:xfrm flipV="1">
          <a:off x="9363075" y="104298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30</xdr:row>
      <xdr:rowOff>9525</xdr:rowOff>
    </xdr:from>
    <xdr:to>
      <xdr:col>8</xdr:col>
      <xdr:colOff>123825</xdr:colOff>
      <xdr:row>37</xdr:row>
      <xdr:rowOff>352425</xdr:rowOff>
    </xdr:to>
    <xdr:sp macro="" textlink="">
      <xdr:nvSpPr>
        <xdr:cNvPr id="49964" name="Line 17"/>
        <xdr:cNvSpPr>
          <a:spLocks noChangeShapeType="1"/>
        </xdr:cNvSpPr>
      </xdr:nvSpPr>
      <xdr:spPr bwMode="auto">
        <a:xfrm>
          <a:off x="870585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466725</xdr:rowOff>
    </xdr:from>
    <xdr:to>
      <xdr:col>13</xdr:col>
      <xdr:colOff>85725</xdr:colOff>
      <xdr:row>39</xdr:row>
      <xdr:rowOff>9525</xdr:rowOff>
    </xdr:to>
    <xdr:sp macro="" textlink="">
      <xdr:nvSpPr>
        <xdr:cNvPr id="49965" name="Line 18"/>
        <xdr:cNvSpPr>
          <a:spLocks noChangeShapeType="1"/>
        </xdr:cNvSpPr>
      </xdr:nvSpPr>
      <xdr:spPr bwMode="auto">
        <a:xfrm>
          <a:off x="12573000" y="7458075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29</xdr:row>
      <xdr:rowOff>352425</xdr:rowOff>
    </xdr:from>
    <xdr:to>
      <xdr:col>13</xdr:col>
      <xdr:colOff>85725</xdr:colOff>
      <xdr:row>30</xdr:row>
      <xdr:rowOff>466725</xdr:rowOff>
    </xdr:to>
    <xdr:sp macro="" textlink="">
      <xdr:nvSpPr>
        <xdr:cNvPr id="49966" name="Line 19"/>
        <xdr:cNvSpPr>
          <a:spLocks noChangeShapeType="1"/>
        </xdr:cNvSpPr>
      </xdr:nvSpPr>
      <xdr:spPr bwMode="auto">
        <a:xfrm>
          <a:off x="12573000" y="69818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39</xdr:row>
      <xdr:rowOff>323850</xdr:rowOff>
    </xdr:from>
    <xdr:to>
      <xdr:col>16</xdr:col>
      <xdr:colOff>0</xdr:colOff>
      <xdr:row>39</xdr:row>
      <xdr:rowOff>323850</xdr:rowOff>
    </xdr:to>
    <xdr:sp macro="" textlink="">
      <xdr:nvSpPr>
        <xdr:cNvPr id="49967" name="Line 20"/>
        <xdr:cNvSpPr>
          <a:spLocks noChangeShapeType="1"/>
        </xdr:cNvSpPr>
      </xdr:nvSpPr>
      <xdr:spPr bwMode="auto">
        <a:xfrm flipV="1">
          <a:off x="132683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30</xdr:row>
      <xdr:rowOff>0</xdr:rowOff>
    </xdr:from>
    <xdr:to>
      <xdr:col>18</xdr:col>
      <xdr:colOff>57150</xdr:colOff>
      <xdr:row>31</xdr:row>
      <xdr:rowOff>0</xdr:rowOff>
    </xdr:to>
    <xdr:sp macro="" textlink="">
      <xdr:nvSpPr>
        <xdr:cNvPr id="49968" name="Line 21"/>
        <xdr:cNvSpPr>
          <a:spLocks noChangeShapeType="1"/>
        </xdr:cNvSpPr>
      </xdr:nvSpPr>
      <xdr:spPr bwMode="auto">
        <a:xfrm>
          <a:off x="1644967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31</xdr:row>
      <xdr:rowOff>0</xdr:rowOff>
    </xdr:from>
    <xdr:to>
      <xdr:col>18</xdr:col>
      <xdr:colOff>57150</xdr:colOff>
      <xdr:row>39</xdr:row>
      <xdr:rowOff>19050</xdr:rowOff>
    </xdr:to>
    <xdr:sp macro="" textlink="">
      <xdr:nvSpPr>
        <xdr:cNvPr id="49969" name="Line 22"/>
        <xdr:cNvSpPr>
          <a:spLocks noChangeShapeType="1"/>
        </xdr:cNvSpPr>
      </xdr:nvSpPr>
      <xdr:spPr bwMode="auto">
        <a:xfrm>
          <a:off x="16449675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323850</xdr:rowOff>
    </xdr:from>
    <xdr:to>
      <xdr:col>21</xdr:col>
      <xdr:colOff>0</xdr:colOff>
      <xdr:row>39</xdr:row>
      <xdr:rowOff>323850</xdr:rowOff>
    </xdr:to>
    <xdr:sp macro="" textlink="">
      <xdr:nvSpPr>
        <xdr:cNvPr id="49970" name="Line 23"/>
        <xdr:cNvSpPr>
          <a:spLocks noChangeShapeType="1"/>
        </xdr:cNvSpPr>
      </xdr:nvSpPr>
      <xdr:spPr bwMode="auto">
        <a:xfrm flipV="1">
          <a:off x="1717357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30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49971" name="Line 24"/>
        <xdr:cNvSpPr>
          <a:spLocks noChangeShapeType="1"/>
        </xdr:cNvSpPr>
      </xdr:nvSpPr>
      <xdr:spPr bwMode="auto">
        <a:xfrm>
          <a:off x="2035492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0</xdr:rowOff>
    </xdr:from>
    <xdr:to>
      <xdr:col>23</xdr:col>
      <xdr:colOff>66675</xdr:colOff>
      <xdr:row>39</xdr:row>
      <xdr:rowOff>19050</xdr:rowOff>
    </xdr:to>
    <xdr:sp macro="" textlink="">
      <xdr:nvSpPr>
        <xdr:cNvPr id="49972" name="Line 25"/>
        <xdr:cNvSpPr>
          <a:spLocks noChangeShapeType="1"/>
        </xdr:cNvSpPr>
      </xdr:nvSpPr>
      <xdr:spPr bwMode="auto">
        <a:xfrm>
          <a:off x="20364450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39</xdr:row>
      <xdr:rowOff>323850</xdr:rowOff>
    </xdr:from>
    <xdr:to>
      <xdr:col>26</xdr:col>
      <xdr:colOff>0</xdr:colOff>
      <xdr:row>39</xdr:row>
      <xdr:rowOff>323850</xdr:rowOff>
    </xdr:to>
    <xdr:sp macro="" textlink="">
      <xdr:nvSpPr>
        <xdr:cNvPr id="49973" name="Line 26"/>
        <xdr:cNvSpPr>
          <a:spLocks noChangeShapeType="1"/>
        </xdr:cNvSpPr>
      </xdr:nvSpPr>
      <xdr:spPr bwMode="auto">
        <a:xfrm flipV="1">
          <a:off x="210788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26</xdr:row>
      <xdr:rowOff>0</xdr:rowOff>
    </xdr:from>
    <xdr:to>
      <xdr:col>3</xdr:col>
      <xdr:colOff>200025</xdr:colOff>
      <xdr:row>26</xdr:row>
      <xdr:rowOff>0</xdr:rowOff>
    </xdr:to>
    <xdr:sp macro="" textlink="">
      <xdr:nvSpPr>
        <xdr:cNvPr id="51089" name="Line 14"/>
        <xdr:cNvSpPr>
          <a:spLocks noChangeShapeType="1"/>
        </xdr:cNvSpPr>
      </xdr:nvSpPr>
      <xdr:spPr bwMode="auto">
        <a:xfrm>
          <a:off x="444817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26</xdr:row>
      <xdr:rowOff>0</xdr:rowOff>
    </xdr:from>
    <xdr:to>
      <xdr:col>8</xdr:col>
      <xdr:colOff>123825</xdr:colOff>
      <xdr:row>26</xdr:row>
      <xdr:rowOff>0</xdr:rowOff>
    </xdr:to>
    <xdr:sp macro="" textlink="">
      <xdr:nvSpPr>
        <xdr:cNvPr id="51090" name="Line 17"/>
        <xdr:cNvSpPr>
          <a:spLocks noChangeShapeType="1"/>
        </xdr:cNvSpPr>
      </xdr:nvSpPr>
      <xdr:spPr bwMode="auto">
        <a:xfrm>
          <a:off x="79438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1091" name="Line 18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1092" name="Line 19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1093" name="Line 21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1094" name="Line 22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26</xdr:row>
      <xdr:rowOff>0</xdr:rowOff>
    </xdr:from>
    <xdr:to>
      <xdr:col>23</xdr:col>
      <xdr:colOff>57150</xdr:colOff>
      <xdr:row>26</xdr:row>
      <xdr:rowOff>0</xdr:rowOff>
    </xdr:to>
    <xdr:sp macro="" textlink="">
      <xdr:nvSpPr>
        <xdr:cNvPr id="51095" name="Line 24"/>
        <xdr:cNvSpPr>
          <a:spLocks noChangeShapeType="1"/>
        </xdr:cNvSpPr>
      </xdr:nvSpPr>
      <xdr:spPr bwMode="auto">
        <a:xfrm>
          <a:off x="1859280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66675</xdr:colOff>
      <xdr:row>26</xdr:row>
      <xdr:rowOff>0</xdr:rowOff>
    </xdr:to>
    <xdr:sp macro="" textlink="">
      <xdr:nvSpPr>
        <xdr:cNvPr id="51096" name="Line 25"/>
        <xdr:cNvSpPr>
          <a:spLocks noChangeShapeType="1"/>
        </xdr:cNvSpPr>
      </xdr:nvSpPr>
      <xdr:spPr bwMode="auto">
        <a:xfrm>
          <a:off x="186023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104775</xdr:colOff>
      <xdr:row>36</xdr:row>
      <xdr:rowOff>19050</xdr:rowOff>
    </xdr:to>
    <xdr:sp macro="" textlink="">
      <xdr:nvSpPr>
        <xdr:cNvPr id="51097" name="Line 27"/>
        <xdr:cNvSpPr>
          <a:spLocks noChangeShapeType="1"/>
        </xdr:cNvSpPr>
      </xdr:nvSpPr>
      <xdr:spPr bwMode="auto">
        <a:xfrm>
          <a:off x="3638550" y="7705725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276225</xdr:rowOff>
    </xdr:from>
    <xdr:to>
      <xdr:col>6</xdr:col>
      <xdr:colOff>0</xdr:colOff>
      <xdr:row>36</xdr:row>
      <xdr:rowOff>276225</xdr:rowOff>
    </xdr:to>
    <xdr:sp macro="" textlink="">
      <xdr:nvSpPr>
        <xdr:cNvPr id="51098" name="Line 28"/>
        <xdr:cNvSpPr>
          <a:spLocks noChangeShapeType="1"/>
        </xdr:cNvSpPr>
      </xdr:nvSpPr>
      <xdr:spPr bwMode="auto">
        <a:xfrm flipH="1">
          <a:off x="424815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0</xdr:rowOff>
    </xdr:from>
    <xdr:to>
      <xdr:col>7</xdr:col>
      <xdr:colOff>85725</xdr:colOff>
      <xdr:row>35</xdr:row>
      <xdr:rowOff>342900</xdr:rowOff>
    </xdr:to>
    <xdr:sp macro="" textlink="">
      <xdr:nvSpPr>
        <xdr:cNvPr id="51099" name="Line 29"/>
        <xdr:cNvSpPr>
          <a:spLocks noChangeShapeType="1"/>
        </xdr:cNvSpPr>
      </xdr:nvSpPr>
      <xdr:spPr bwMode="auto">
        <a:xfrm>
          <a:off x="7172325" y="7705725"/>
          <a:ext cx="19050" cy="2876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276225</xdr:rowOff>
    </xdr:from>
    <xdr:to>
      <xdr:col>11</xdr:col>
      <xdr:colOff>0</xdr:colOff>
      <xdr:row>36</xdr:row>
      <xdr:rowOff>276225</xdr:rowOff>
    </xdr:to>
    <xdr:sp macro="" textlink="">
      <xdr:nvSpPr>
        <xdr:cNvPr id="51100" name="Line 30"/>
        <xdr:cNvSpPr>
          <a:spLocks noChangeShapeType="1"/>
        </xdr:cNvSpPr>
      </xdr:nvSpPr>
      <xdr:spPr bwMode="auto">
        <a:xfrm>
          <a:off x="7820025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85725</xdr:colOff>
      <xdr:row>28</xdr:row>
      <xdr:rowOff>0</xdr:rowOff>
    </xdr:from>
    <xdr:to>
      <xdr:col>12</xdr:col>
      <xdr:colOff>85725</xdr:colOff>
      <xdr:row>36</xdr:row>
      <xdr:rowOff>0</xdr:rowOff>
    </xdr:to>
    <xdr:sp macro="" textlink="">
      <xdr:nvSpPr>
        <xdr:cNvPr id="51101" name="Line 31"/>
        <xdr:cNvSpPr>
          <a:spLocks noChangeShapeType="1"/>
        </xdr:cNvSpPr>
      </xdr:nvSpPr>
      <xdr:spPr bwMode="auto">
        <a:xfrm>
          <a:off x="1076325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276225</xdr:rowOff>
    </xdr:from>
    <xdr:to>
      <xdr:col>16</xdr:col>
      <xdr:colOff>0</xdr:colOff>
      <xdr:row>36</xdr:row>
      <xdr:rowOff>276225</xdr:rowOff>
    </xdr:to>
    <xdr:sp macro="" textlink="">
      <xdr:nvSpPr>
        <xdr:cNvPr id="51102" name="Line 32"/>
        <xdr:cNvSpPr>
          <a:spLocks noChangeShapeType="1"/>
        </xdr:cNvSpPr>
      </xdr:nvSpPr>
      <xdr:spPr bwMode="auto">
        <a:xfrm>
          <a:off x="1139190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27</xdr:row>
      <xdr:rowOff>0</xdr:rowOff>
    </xdr:from>
    <xdr:to>
      <xdr:col>12</xdr:col>
      <xdr:colOff>104775</xdr:colOff>
      <xdr:row>28</xdr:row>
      <xdr:rowOff>19050</xdr:rowOff>
    </xdr:to>
    <xdr:sp macro="" textlink="">
      <xdr:nvSpPr>
        <xdr:cNvPr id="51103" name="Line 33"/>
        <xdr:cNvSpPr>
          <a:spLocks noChangeShapeType="1"/>
        </xdr:cNvSpPr>
      </xdr:nvSpPr>
      <xdr:spPr bwMode="auto">
        <a:xfrm>
          <a:off x="107823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27</xdr:row>
      <xdr:rowOff>0</xdr:rowOff>
    </xdr:from>
    <xdr:to>
      <xdr:col>17</xdr:col>
      <xdr:colOff>66675</xdr:colOff>
      <xdr:row>28</xdr:row>
      <xdr:rowOff>19050</xdr:rowOff>
    </xdr:to>
    <xdr:sp macro="" textlink="">
      <xdr:nvSpPr>
        <xdr:cNvPr id="51104" name="Line 35"/>
        <xdr:cNvSpPr>
          <a:spLocks noChangeShapeType="1"/>
        </xdr:cNvSpPr>
      </xdr:nvSpPr>
      <xdr:spPr bwMode="auto">
        <a:xfrm>
          <a:off x="14316075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28</xdr:row>
      <xdr:rowOff>0</xdr:rowOff>
    </xdr:from>
    <xdr:to>
      <xdr:col>22</xdr:col>
      <xdr:colOff>85725</xdr:colOff>
      <xdr:row>36</xdr:row>
      <xdr:rowOff>0</xdr:rowOff>
    </xdr:to>
    <xdr:sp macro="" textlink="">
      <xdr:nvSpPr>
        <xdr:cNvPr id="51105" name="Line 36"/>
        <xdr:cNvSpPr>
          <a:spLocks noChangeShapeType="1"/>
        </xdr:cNvSpPr>
      </xdr:nvSpPr>
      <xdr:spPr bwMode="auto">
        <a:xfrm>
          <a:off x="1790700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28</xdr:row>
      <xdr:rowOff>19050</xdr:rowOff>
    </xdr:from>
    <xdr:to>
      <xdr:col>17</xdr:col>
      <xdr:colOff>66675</xdr:colOff>
      <xdr:row>36</xdr:row>
      <xdr:rowOff>19050</xdr:rowOff>
    </xdr:to>
    <xdr:sp macro="" textlink="">
      <xdr:nvSpPr>
        <xdr:cNvPr id="51106" name="Line 37"/>
        <xdr:cNvSpPr>
          <a:spLocks noChangeShapeType="1"/>
        </xdr:cNvSpPr>
      </xdr:nvSpPr>
      <xdr:spPr bwMode="auto">
        <a:xfrm>
          <a:off x="14316075" y="77247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27</xdr:row>
      <xdr:rowOff>0</xdr:rowOff>
    </xdr:from>
    <xdr:to>
      <xdr:col>22</xdr:col>
      <xdr:colOff>85725</xdr:colOff>
      <xdr:row>28</xdr:row>
      <xdr:rowOff>19050</xdr:rowOff>
    </xdr:to>
    <xdr:sp macro="" textlink="">
      <xdr:nvSpPr>
        <xdr:cNvPr id="51107" name="Line 38"/>
        <xdr:cNvSpPr>
          <a:spLocks noChangeShapeType="1"/>
        </xdr:cNvSpPr>
      </xdr:nvSpPr>
      <xdr:spPr bwMode="auto">
        <a:xfrm>
          <a:off x="179070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295275</xdr:rowOff>
    </xdr:from>
    <xdr:to>
      <xdr:col>26</xdr:col>
      <xdr:colOff>0</xdr:colOff>
      <xdr:row>36</xdr:row>
      <xdr:rowOff>295275</xdr:rowOff>
    </xdr:to>
    <xdr:sp macro="" textlink="">
      <xdr:nvSpPr>
        <xdr:cNvPr id="51108" name="Line 39"/>
        <xdr:cNvSpPr>
          <a:spLocks noChangeShapeType="1"/>
        </xdr:cNvSpPr>
      </xdr:nvSpPr>
      <xdr:spPr bwMode="auto">
        <a:xfrm>
          <a:off x="18535650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295275</xdr:rowOff>
    </xdr:from>
    <xdr:to>
      <xdr:col>21</xdr:col>
      <xdr:colOff>0</xdr:colOff>
      <xdr:row>36</xdr:row>
      <xdr:rowOff>295275</xdr:rowOff>
    </xdr:to>
    <xdr:sp macro="" textlink="">
      <xdr:nvSpPr>
        <xdr:cNvPr id="51109" name="Line 40"/>
        <xdr:cNvSpPr>
          <a:spLocks noChangeShapeType="1"/>
        </xdr:cNvSpPr>
      </xdr:nvSpPr>
      <xdr:spPr bwMode="auto">
        <a:xfrm>
          <a:off x="14963775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3;&#1086;&#1076;&#1085;&#1099;&#1077;%20c&#1077;&#1073;&#1080;&#1089;&#1090;&#1086;&#1080;&#1084;&#1086;&#1089;&#1090;&#1100;%2012,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омплектующие"/>
      <sheetName val="матовые"/>
      <sheetName val="ПВХ"/>
      <sheetName val="Прайс двери"/>
      <sheetName val="Сейфы"/>
      <sheetName val="Прайс сейфы"/>
      <sheetName val="Декоры офис"/>
      <sheetName val="Ковки 24"/>
      <sheetName val="Ковки 38"/>
      <sheetName val="Прайс ковка"/>
      <sheetName val="Лист1"/>
      <sheetName val="Викинг"/>
      <sheetName val="Прайс ВИКИНГ"/>
    </sheetNames>
    <sheetDataSet>
      <sheetData sheetId="0"/>
      <sheetData sheetId="1">
        <row r="2">
          <cell r="D2">
            <v>29</v>
          </cell>
        </row>
      </sheetData>
      <sheetData sheetId="2">
        <row r="905">
          <cell r="Q905">
            <v>426.67875000000004</v>
          </cell>
        </row>
        <row r="908">
          <cell r="Q908">
            <v>96.600000000000009</v>
          </cell>
        </row>
        <row r="909">
          <cell r="Q909">
            <v>200.10000000000002</v>
          </cell>
        </row>
        <row r="910">
          <cell r="Q910">
            <v>240</v>
          </cell>
        </row>
        <row r="1157">
          <cell r="H1157">
            <v>108.675</v>
          </cell>
          <cell r="Z1157">
            <v>152.14499999999998</v>
          </cell>
        </row>
        <row r="1160">
          <cell r="H1160">
            <v>74.52</v>
          </cell>
          <cell r="Z1160">
            <v>83.834999999999994</v>
          </cell>
        </row>
        <row r="1161">
          <cell r="H1161">
            <v>23.09085</v>
          </cell>
          <cell r="Z1161">
            <v>24.094799999999999</v>
          </cell>
        </row>
        <row r="1162">
          <cell r="H1162">
            <v>86.94</v>
          </cell>
          <cell r="Z1162">
            <v>115.92</v>
          </cell>
        </row>
      </sheetData>
      <sheetData sheetId="3">
        <row r="903">
          <cell r="H903">
            <v>488.26125000000002</v>
          </cell>
        </row>
        <row r="906">
          <cell r="H906">
            <v>86.94</v>
          </cell>
        </row>
        <row r="907">
          <cell r="H907">
            <v>600.30000000000007</v>
          </cell>
        </row>
        <row r="908">
          <cell r="H908">
            <v>216</v>
          </cell>
        </row>
        <row r="1155">
          <cell r="H1155">
            <v>650.2491</v>
          </cell>
          <cell r="Z1155">
            <v>827.17199999999991</v>
          </cell>
        </row>
        <row r="1158">
          <cell r="H1158">
            <v>86.94</v>
          </cell>
          <cell r="Z1158">
            <v>115.92</v>
          </cell>
        </row>
        <row r="1159">
          <cell r="H1159">
            <v>600.30000000000007</v>
          </cell>
          <cell r="Z1159">
            <v>900.44999999999993</v>
          </cell>
        </row>
        <row r="1160">
          <cell r="H1160">
            <v>216</v>
          </cell>
          <cell r="Z1160">
            <v>288</v>
          </cell>
        </row>
      </sheetData>
      <sheetData sheetId="4">
        <row r="6">
          <cell r="E6">
            <v>3120</v>
          </cell>
          <cell r="M6">
            <v>3570</v>
          </cell>
        </row>
        <row r="7">
          <cell r="E7">
            <v>3180</v>
          </cell>
          <cell r="M7">
            <v>3650</v>
          </cell>
        </row>
        <row r="8">
          <cell r="E8">
            <v>3650</v>
          </cell>
          <cell r="M8">
            <v>3890</v>
          </cell>
        </row>
        <row r="9">
          <cell r="E9">
            <v>4100</v>
          </cell>
          <cell r="M9">
            <v>4440</v>
          </cell>
        </row>
        <row r="10">
          <cell r="E10">
            <v>4110</v>
          </cell>
        </row>
        <row r="12">
          <cell r="E12">
            <v>3820</v>
          </cell>
          <cell r="M12">
            <v>4270</v>
          </cell>
        </row>
        <row r="13">
          <cell r="E13">
            <v>3860</v>
          </cell>
          <cell r="M13">
            <v>4330</v>
          </cell>
        </row>
        <row r="14">
          <cell r="E14">
            <v>3470</v>
          </cell>
          <cell r="M14">
            <v>3940</v>
          </cell>
        </row>
        <row r="15">
          <cell r="E15">
            <v>3670</v>
          </cell>
          <cell r="M15">
            <v>4150</v>
          </cell>
        </row>
        <row r="16">
          <cell r="E16">
            <v>3730</v>
          </cell>
          <cell r="M16">
            <v>4250</v>
          </cell>
        </row>
        <row r="17">
          <cell r="E17">
            <v>4190</v>
          </cell>
          <cell r="M17">
            <v>4730</v>
          </cell>
        </row>
        <row r="18">
          <cell r="E18">
            <v>4200</v>
          </cell>
          <cell r="M18">
            <v>4770</v>
          </cell>
        </row>
        <row r="19">
          <cell r="E19">
            <v>4520</v>
          </cell>
          <cell r="M19">
            <v>5070</v>
          </cell>
        </row>
        <row r="20">
          <cell r="E20">
            <v>4180</v>
          </cell>
          <cell r="M20">
            <v>4730</v>
          </cell>
        </row>
        <row r="21">
          <cell r="E21">
            <v>4250</v>
          </cell>
          <cell r="M21">
            <v>4820</v>
          </cell>
        </row>
        <row r="22">
          <cell r="E22">
            <v>5160</v>
          </cell>
          <cell r="M22">
            <v>5600</v>
          </cell>
        </row>
        <row r="23">
          <cell r="E23">
            <v>5040</v>
          </cell>
          <cell r="M23">
            <v>5490</v>
          </cell>
        </row>
        <row r="24">
          <cell r="E24">
            <v>5880</v>
          </cell>
          <cell r="M24">
            <v>6520</v>
          </cell>
        </row>
        <row r="25">
          <cell r="E25">
            <v>5980</v>
          </cell>
          <cell r="M25">
            <v>6650</v>
          </cell>
        </row>
        <row r="26">
          <cell r="E26">
            <v>5900</v>
          </cell>
          <cell r="M26">
            <v>6570</v>
          </cell>
        </row>
        <row r="27">
          <cell r="E27">
            <v>6190</v>
          </cell>
          <cell r="M27">
            <v>6940</v>
          </cell>
        </row>
        <row r="28">
          <cell r="E28">
            <v>6110</v>
          </cell>
          <cell r="M28">
            <v>6870</v>
          </cell>
        </row>
        <row r="29">
          <cell r="E29">
            <v>6640</v>
          </cell>
          <cell r="M29">
            <v>7230</v>
          </cell>
        </row>
        <row r="30">
          <cell r="E30">
            <v>6600</v>
          </cell>
          <cell r="M30">
            <v>7340</v>
          </cell>
        </row>
        <row r="33">
          <cell r="E33">
            <v>3190</v>
          </cell>
          <cell r="M33">
            <v>3650</v>
          </cell>
        </row>
        <row r="34">
          <cell r="E34">
            <v>3260</v>
          </cell>
          <cell r="M34">
            <v>3720</v>
          </cell>
        </row>
        <row r="35">
          <cell r="E35">
            <v>3740</v>
          </cell>
          <cell r="M35">
            <v>3980</v>
          </cell>
        </row>
        <row r="36">
          <cell r="E36">
            <v>4180</v>
          </cell>
          <cell r="M36">
            <v>4530</v>
          </cell>
        </row>
        <row r="37">
          <cell r="E37">
            <v>4260</v>
          </cell>
        </row>
        <row r="39">
          <cell r="E39">
            <v>3940</v>
          </cell>
          <cell r="M39">
            <v>4390</v>
          </cell>
        </row>
        <row r="40">
          <cell r="E40">
            <v>3990</v>
          </cell>
          <cell r="M40">
            <v>4450</v>
          </cell>
        </row>
        <row r="41">
          <cell r="E41">
            <v>3590</v>
          </cell>
          <cell r="M41">
            <v>4040</v>
          </cell>
        </row>
        <row r="42">
          <cell r="E42">
            <v>3780</v>
          </cell>
          <cell r="M42">
            <v>4260</v>
          </cell>
        </row>
        <row r="43">
          <cell r="E43">
            <v>3830</v>
          </cell>
          <cell r="M43">
            <v>4360</v>
          </cell>
        </row>
        <row r="44">
          <cell r="E44">
            <v>4300</v>
          </cell>
          <cell r="M44">
            <v>4850</v>
          </cell>
        </row>
        <row r="45">
          <cell r="E45">
            <v>4310</v>
          </cell>
          <cell r="M45">
            <v>4860</v>
          </cell>
        </row>
        <row r="46">
          <cell r="E46">
            <v>4620</v>
          </cell>
          <cell r="M46">
            <v>5170</v>
          </cell>
        </row>
        <row r="47">
          <cell r="E47">
            <v>4290</v>
          </cell>
          <cell r="M47">
            <v>4840</v>
          </cell>
        </row>
        <row r="48">
          <cell r="E48">
            <v>4370</v>
          </cell>
          <cell r="M48">
            <v>4930</v>
          </cell>
        </row>
        <row r="49">
          <cell r="E49">
            <v>5290</v>
          </cell>
          <cell r="M49">
            <v>5740</v>
          </cell>
        </row>
        <row r="50">
          <cell r="E50">
            <v>5170</v>
          </cell>
          <cell r="M50">
            <v>5620</v>
          </cell>
        </row>
        <row r="51">
          <cell r="E51">
            <v>5950</v>
          </cell>
          <cell r="M51">
            <v>6600</v>
          </cell>
        </row>
        <row r="52">
          <cell r="E52">
            <v>6210</v>
          </cell>
          <cell r="M52">
            <v>6790</v>
          </cell>
        </row>
        <row r="53">
          <cell r="E53">
            <v>6130</v>
          </cell>
          <cell r="M53">
            <v>6710</v>
          </cell>
        </row>
        <row r="54">
          <cell r="E54">
            <v>6290</v>
          </cell>
          <cell r="M54">
            <v>7040</v>
          </cell>
        </row>
        <row r="55">
          <cell r="E55">
            <v>6210</v>
          </cell>
          <cell r="M55">
            <v>6960</v>
          </cell>
        </row>
        <row r="56">
          <cell r="E56">
            <v>6950</v>
          </cell>
          <cell r="M56">
            <v>7540</v>
          </cell>
        </row>
        <row r="57">
          <cell r="E57">
            <v>6800</v>
          </cell>
          <cell r="M57">
            <v>7510</v>
          </cell>
        </row>
        <row r="59">
          <cell r="E59">
            <v>4970</v>
          </cell>
          <cell r="M59">
            <v>5880</v>
          </cell>
        </row>
        <row r="60">
          <cell r="E60">
            <v>6100</v>
          </cell>
          <cell r="M60">
            <v>6880</v>
          </cell>
        </row>
        <row r="61">
          <cell r="E61">
            <v>6120</v>
          </cell>
          <cell r="M61">
            <v>6910</v>
          </cell>
        </row>
        <row r="62">
          <cell r="E62">
            <v>6380</v>
          </cell>
          <cell r="M62">
            <v>7170</v>
          </cell>
        </row>
        <row r="63">
          <cell r="E63">
            <v>6060</v>
          </cell>
          <cell r="M63">
            <v>6850</v>
          </cell>
        </row>
        <row r="64">
          <cell r="E64">
            <v>6140</v>
          </cell>
          <cell r="M64">
            <v>6940</v>
          </cell>
        </row>
        <row r="65">
          <cell r="E65">
            <v>6850</v>
          </cell>
          <cell r="M65">
            <v>7480</v>
          </cell>
        </row>
        <row r="66">
          <cell r="E66">
            <v>6720</v>
          </cell>
          <cell r="M66">
            <v>7360</v>
          </cell>
        </row>
        <row r="67">
          <cell r="E67">
            <v>7980</v>
          </cell>
          <cell r="M67">
            <v>8690</v>
          </cell>
        </row>
        <row r="68">
          <cell r="E68">
            <v>7890</v>
          </cell>
          <cell r="M68">
            <v>8450</v>
          </cell>
        </row>
        <row r="69">
          <cell r="E69">
            <v>7750</v>
          </cell>
          <cell r="M69">
            <v>9050</v>
          </cell>
        </row>
        <row r="70">
          <cell r="E70">
            <v>7660</v>
          </cell>
          <cell r="M70">
            <v>8970</v>
          </cell>
        </row>
      </sheetData>
      <sheetData sheetId="5"/>
      <sheetData sheetId="6"/>
      <sheetData sheetId="7">
        <row r="2">
          <cell r="G2">
            <v>1090</v>
          </cell>
          <cell r="P2">
            <v>1240</v>
          </cell>
          <cell r="Y2">
            <v>1200</v>
          </cell>
        </row>
        <row r="21">
          <cell r="G21">
            <v>1010</v>
          </cell>
          <cell r="P21">
            <v>1330</v>
          </cell>
          <cell r="Y21">
            <v>1170</v>
          </cell>
        </row>
        <row r="39">
          <cell r="G39">
            <v>1010</v>
          </cell>
          <cell r="P39">
            <v>990</v>
          </cell>
          <cell r="Y39">
            <v>1030</v>
          </cell>
        </row>
        <row r="57">
          <cell r="G57">
            <v>1010</v>
          </cell>
        </row>
      </sheetData>
      <sheetData sheetId="8"/>
      <sheetData sheetId="9"/>
      <sheetData sheetId="10"/>
      <sheetData sheetId="11"/>
      <sheetData sheetId="12"/>
      <sheetData sheetId="13">
        <row r="4">
          <cell r="G4">
            <v>8200</v>
          </cell>
          <cell r="I4">
            <v>8250</v>
          </cell>
        </row>
        <row r="6">
          <cell r="G6">
            <v>9000</v>
          </cell>
          <cell r="I6">
            <v>9050</v>
          </cell>
        </row>
        <row r="7">
          <cell r="G7">
            <v>8350</v>
          </cell>
          <cell r="I7">
            <v>8400</v>
          </cell>
        </row>
        <row r="8">
          <cell r="G8">
            <v>8600</v>
          </cell>
          <cell r="I8">
            <v>8650</v>
          </cell>
        </row>
        <row r="9">
          <cell r="G9">
            <v>9150</v>
          </cell>
          <cell r="I9">
            <v>9200</v>
          </cell>
        </row>
        <row r="10">
          <cell r="G10">
            <v>9550</v>
          </cell>
          <cell r="I10">
            <v>9600</v>
          </cell>
        </row>
        <row r="12">
          <cell r="G12">
            <v>9800</v>
          </cell>
          <cell r="I12">
            <v>9850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mla@ukr.net" TargetMode="External"/><Relationship Id="rId2" Type="http://schemas.openxmlformats.org/officeDocument/2006/relationships/hyperlink" Target="mailto:lacossta@i.ua" TargetMode="External"/><Relationship Id="rId1" Type="http://schemas.openxmlformats.org/officeDocument/2006/relationships/hyperlink" Target="mailto:otk_la@ukr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0"/>
  <sheetViews>
    <sheetView tabSelected="1" zoomScaleNormal="100" zoomScalePageLayoutView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5" sqref="I5:M7"/>
    </sheetView>
  </sheetViews>
  <sheetFormatPr defaultRowHeight="12.75"/>
  <cols>
    <col min="1" max="1" width="1.85546875" customWidth="1"/>
    <col min="2" max="2" width="12.140625" customWidth="1"/>
    <col min="3" max="4" width="7.28515625" customWidth="1"/>
    <col min="5" max="5" width="14.7109375" customWidth="1"/>
    <col min="6" max="6" width="3.140625" customWidth="1"/>
    <col min="7" max="7" width="6.42578125" customWidth="1"/>
    <col min="8" max="8" width="5.42578125" customWidth="1"/>
    <col min="9" max="9" width="6.42578125" customWidth="1"/>
    <col min="10" max="10" width="5.28515625" customWidth="1"/>
    <col min="11" max="11" width="23.140625" customWidth="1"/>
    <col min="12" max="12" width="23.7109375" customWidth="1"/>
    <col min="13" max="13" width="16.7109375" customWidth="1"/>
    <col min="14" max="14" width="24.42578125" customWidth="1"/>
    <col min="17" max="19" width="9.42578125" customWidth="1"/>
  </cols>
  <sheetData>
    <row r="1" spans="1:20" ht="13.5" thickBot="1">
      <c r="A1" s="759"/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Q1" s="266"/>
      <c r="R1" s="267">
        <v>0</v>
      </c>
      <c r="S1" s="266"/>
    </row>
    <row r="2" spans="1:20" ht="15" customHeight="1" thickBot="1">
      <c r="B2" s="690"/>
      <c r="C2" s="691"/>
      <c r="D2" s="691"/>
      <c r="E2" s="691"/>
      <c r="F2" s="691"/>
      <c r="G2" s="691"/>
      <c r="H2" s="691"/>
      <c r="I2" s="691"/>
      <c r="J2" s="691"/>
      <c r="K2" s="691"/>
      <c r="L2" s="686"/>
      <c r="M2" s="687"/>
      <c r="N2" s="737"/>
      <c r="Q2" s="266"/>
      <c r="R2" s="267">
        <f>ROUND(R4,-1)</f>
        <v>0</v>
      </c>
      <c r="S2" s="266"/>
    </row>
    <row r="3" spans="1:20" ht="15" customHeight="1" thickTop="1">
      <c r="B3" s="692" t="s">
        <v>865</v>
      </c>
      <c r="C3" s="693"/>
      <c r="D3" s="693"/>
      <c r="E3" s="694"/>
      <c r="F3" s="698" t="s">
        <v>85</v>
      </c>
      <c r="G3" s="699"/>
      <c r="H3" s="700"/>
      <c r="I3" s="712" t="s">
        <v>153</v>
      </c>
      <c r="J3" s="712"/>
      <c r="K3" s="713"/>
      <c r="L3" s="688"/>
      <c r="M3" s="689"/>
      <c r="N3" s="738"/>
      <c r="Q3" s="266"/>
      <c r="R3" s="267"/>
      <c r="S3" s="266"/>
    </row>
    <row r="4" spans="1:20" ht="15" customHeight="1" thickBot="1">
      <c r="B4" s="695"/>
      <c r="C4" s="696"/>
      <c r="D4" s="696"/>
      <c r="E4" s="697"/>
      <c r="F4" s="701"/>
      <c r="G4" s="702"/>
      <c r="H4" s="703"/>
      <c r="I4" s="684" t="s">
        <v>415</v>
      </c>
      <c r="J4" s="684"/>
      <c r="K4" s="685"/>
      <c r="L4" s="688"/>
      <c r="M4" s="689"/>
      <c r="N4" s="738"/>
      <c r="Q4" s="266"/>
      <c r="R4" s="267">
        <f>R1*[1]комплектующие!$D$2</f>
        <v>0</v>
      </c>
      <c r="S4" s="266"/>
    </row>
    <row r="5" spans="1:20" ht="15" customHeight="1" thickTop="1">
      <c r="B5" s="692" t="s">
        <v>295</v>
      </c>
      <c r="C5" s="693"/>
      <c r="D5" s="693"/>
      <c r="E5" s="694"/>
      <c r="F5" s="698" t="s">
        <v>84</v>
      </c>
      <c r="G5" s="699"/>
      <c r="H5" s="707"/>
      <c r="I5" s="730" t="s">
        <v>867</v>
      </c>
      <c r="J5" s="731"/>
      <c r="K5" s="731"/>
      <c r="L5" s="731"/>
      <c r="M5" s="732"/>
      <c r="N5" s="738"/>
      <c r="R5" s="267"/>
    </row>
    <row r="6" spans="1:20" ht="15" customHeight="1" thickBot="1">
      <c r="B6" s="695"/>
      <c r="C6" s="696"/>
      <c r="D6" s="696"/>
      <c r="E6" s="697"/>
      <c r="F6" s="701"/>
      <c r="G6" s="702"/>
      <c r="H6" s="708"/>
      <c r="I6" s="730"/>
      <c r="J6" s="731"/>
      <c r="K6" s="731"/>
      <c r="L6" s="731"/>
      <c r="M6" s="732"/>
      <c r="N6" s="738"/>
      <c r="R6" s="397"/>
    </row>
    <row r="7" spans="1:20" ht="15" customHeight="1" thickTop="1" thickBot="1">
      <c r="B7" s="760" t="s">
        <v>288</v>
      </c>
      <c r="C7" s="761"/>
      <c r="D7" s="761"/>
      <c r="E7" s="762"/>
      <c r="F7" s="720" t="s">
        <v>86</v>
      </c>
      <c r="G7" s="721"/>
      <c r="H7" s="722"/>
      <c r="I7" s="730"/>
      <c r="J7" s="731"/>
      <c r="K7" s="731"/>
      <c r="L7" s="731"/>
      <c r="M7" s="732"/>
      <c r="N7" s="738"/>
      <c r="R7" s="397"/>
      <c r="T7" s="261"/>
    </row>
    <row r="8" spans="1:20" ht="15" customHeight="1" thickBot="1">
      <c r="B8" s="763"/>
      <c r="C8" s="764"/>
      <c r="D8" s="764"/>
      <c r="E8" s="765"/>
      <c r="F8" s="723"/>
      <c r="G8" s="724"/>
      <c r="H8" s="725"/>
      <c r="I8" s="726" t="s">
        <v>866</v>
      </c>
      <c r="J8" s="727"/>
      <c r="K8" s="727"/>
      <c r="L8" s="733" t="s">
        <v>414</v>
      </c>
      <c r="M8" s="734"/>
      <c r="N8" s="738"/>
      <c r="P8" s="200"/>
      <c r="R8" s="266"/>
    </row>
    <row r="9" spans="1:20" ht="15" customHeight="1" thickTop="1" thickBot="1">
      <c r="B9" s="766"/>
      <c r="C9" s="767"/>
      <c r="D9" s="767"/>
      <c r="E9" s="768"/>
      <c r="F9" s="769" t="s">
        <v>152</v>
      </c>
      <c r="G9" s="770"/>
      <c r="H9" s="771"/>
      <c r="I9" s="728"/>
      <c r="J9" s="729"/>
      <c r="K9" s="729"/>
      <c r="L9" s="735"/>
      <c r="M9" s="736"/>
      <c r="N9" s="739"/>
      <c r="P9" s="200"/>
      <c r="R9" s="266"/>
    </row>
    <row r="10" spans="1:20" ht="18" customHeight="1">
      <c r="B10" s="659" t="s">
        <v>87</v>
      </c>
      <c r="C10" s="661" t="s">
        <v>88</v>
      </c>
      <c r="D10" s="662"/>
      <c r="E10" s="662"/>
      <c r="F10" s="663"/>
      <c r="G10" s="670" t="s">
        <v>89</v>
      </c>
      <c r="H10" s="671"/>
      <c r="I10" s="671"/>
      <c r="J10" s="672"/>
      <c r="K10" s="661" t="s">
        <v>90</v>
      </c>
      <c r="L10" s="662"/>
      <c r="M10" s="662"/>
      <c r="N10" s="663"/>
      <c r="R10" s="266"/>
    </row>
    <row r="11" spans="1:20" ht="18" customHeight="1" thickBot="1">
      <c r="B11" s="660"/>
      <c r="C11" s="664"/>
      <c r="D11" s="665"/>
      <c r="E11" s="665"/>
      <c r="F11" s="666"/>
      <c r="G11" s="673"/>
      <c r="H11" s="674"/>
      <c r="I11" s="674"/>
      <c r="J11" s="675"/>
      <c r="K11" s="679"/>
      <c r="L11" s="680"/>
      <c r="M11" s="680"/>
      <c r="N11" s="681"/>
    </row>
    <row r="12" spans="1:20" ht="15" customHeight="1">
      <c r="B12" s="630" t="s">
        <v>2</v>
      </c>
      <c r="C12" s="650" t="s">
        <v>863</v>
      </c>
      <c r="D12" s="651"/>
      <c r="E12" s="651"/>
      <c r="F12" s="652"/>
      <c r="G12" s="611">
        <f>'[1]Прайс двери'!$E$10+R2</f>
        <v>4110</v>
      </c>
      <c r="H12" s="612"/>
      <c r="I12" s="612"/>
      <c r="J12" s="613"/>
      <c r="K12" s="704" t="s">
        <v>520</v>
      </c>
      <c r="L12" s="705"/>
      <c r="M12" s="705"/>
      <c r="N12" s="706"/>
    </row>
    <row r="13" spans="1:20" ht="15" customHeight="1" thickBot="1">
      <c r="B13" s="623"/>
      <c r="C13" s="624"/>
      <c r="D13" s="625"/>
      <c r="E13" s="625"/>
      <c r="F13" s="626"/>
      <c r="G13" s="614"/>
      <c r="H13" s="615"/>
      <c r="I13" s="615"/>
      <c r="J13" s="616"/>
      <c r="K13" s="667" t="s">
        <v>521</v>
      </c>
      <c r="L13" s="668"/>
      <c r="M13" s="668"/>
      <c r="N13" s="669"/>
    </row>
    <row r="14" spans="1:20" ht="15" customHeight="1" thickTop="1">
      <c r="B14" s="648" t="s">
        <v>3</v>
      </c>
      <c r="C14" s="650" t="s">
        <v>863</v>
      </c>
      <c r="D14" s="651"/>
      <c r="E14" s="651"/>
      <c r="F14" s="652"/>
      <c r="G14" s="714">
        <f>'[1]Прайс двери'!$E$37+R2</f>
        <v>4260</v>
      </c>
      <c r="H14" s="715"/>
      <c r="I14" s="715"/>
      <c r="J14" s="716"/>
      <c r="K14" s="709" t="s">
        <v>522</v>
      </c>
      <c r="L14" s="710"/>
      <c r="M14" s="710"/>
      <c r="N14" s="711"/>
    </row>
    <row r="15" spans="1:20" ht="15" customHeight="1" thickBot="1">
      <c r="B15" s="649"/>
      <c r="C15" s="624"/>
      <c r="D15" s="625"/>
      <c r="E15" s="625"/>
      <c r="F15" s="626"/>
      <c r="G15" s="717"/>
      <c r="H15" s="718"/>
      <c r="I15" s="718"/>
      <c r="J15" s="719"/>
      <c r="K15" s="676" t="s">
        <v>523</v>
      </c>
      <c r="L15" s="677"/>
      <c r="M15" s="677"/>
      <c r="N15" s="678"/>
    </row>
    <row r="16" spans="1:20" ht="4.5" customHeight="1" thickBot="1">
      <c r="B16" s="188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2:14" ht="14.1" customHeight="1">
      <c r="B17" s="630" t="s">
        <v>2</v>
      </c>
      <c r="C17" s="650" t="s">
        <v>340</v>
      </c>
      <c r="D17" s="651"/>
      <c r="E17" s="651"/>
      <c r="F17" s="652"/>
      <c r="G17" s="611">
        <f>'[1]Прайс двери'!$E$6+R$2</f>
        <v>3120</v>
      </c>
      <c r="H17" s="612"/>
      <c r="I17" s="612"/>
      <c r="J17" s="613"/>
      <c r="K17" s="201" t="s">
        <v>210</v>
      </c>
      <c r="L17" s="202"/>
      <c r="M17" s="682" t="s">
        <v>25</v>
      </c>
      <c r="N17" s="683"/>
    </row>
    <row r="18" spans="2:14" ht="14.1" customHeight="1">
      <c r="B18" s="631"/>
      <c r="C18" s="653"/>
      <c r="D18" s="654"/>
      <c r="E18" s="654"/>
      <c r="F18" s="655"/>
      <c r="G18" s="485"/>
      <c r="H18" s="486"/>
      <c r="I18" s="486"/>
      <c r="J18" s="487"/>
      <c r="K18" s="203" t="s">
        <v>93</v>
      </c>
      <c r="L18" s="204" t="s">
        <v>94</v>
      </c>
      <c r="M18" s="206" t="s">
        <v>341</v>
      </c>
      <c r="N18" s="205" t="s">
        <v>96</v>
      </c>
    </row>
    <row r="19" spans="2:14" ht="14.1" customHeight="1">
      <c r="B19" s="622" t="s">
        <v>3</v>
      </c>
      <c r="C19" s="624" t="s">
        <v>340</v>
      </c>
      <c r="D19" s="625"/>
      <c r="E19" s="625"/>
      <c r="F19" s="626"/>
      <c r="G19" s="482">
        <f>'[1]Прайс двери'!$E$33+R$2</f>
        <v>3190</v>
      </c>
      <c r="H19" s="483"/>
      <c r="I19" s="483"/>
      <c r="J19" s="484"/>
      <c r="K19" s="617" t="s">
        <v>11</v>
      </c>
      <c r="L19" s="468"/>
      <c r="M19" s="591" t="s">
        <v>233</v>
      </c>
      <c r="N19" s="592"/>
    </row>
    <row r="20" spans="2:14" ht="14.1" customHeight="1" thickBot="1">
      <c r="B20" s="623"/>
      <c r="C20" s="627"/>
      <c r="D20" s="628"/>
      <c r="E20" s="628"/>
      <c r="F20" s="629"/>
      <c r="G20" s="614"/>
      <c r="H20" s="615"/>
      <c r="I20" s="615"/>
      <c r="J20" s="616"/>
      <c r="K20" s="260" t="s">
        <v>416</v>
      </c>
      <c r="L20" s="204"/>
      <c r="M20" s="591" t="s">
        <v>234</v>
      </c>
      <c r="N20" s="592"/>
    </row>
    <row r="21" spans="2:14" ht="14.1" customHeight="1" thickTop="1">
      <c r="B21" s="505" t="s">
        <v>2</v>
      </c>
      <c r="C21" s="656" t="s">
        <v>264</v>
      </c>
      <c r="D21" s="657"/>
      <c r="E21" s="657"/>
      <c r="F21" s="658"/>
      <c r="G21" s="476">
        <f>'[1]Прайс двери'!$M$6+R$2</f>
        <v>3570</v>
      </c>
      <c r="H21" s="477"/>
      <c r="I21" s="477"/>
      <c r="J21" s="478"/>
      <c r="K21" s="203" t="s">
        <v>98</v>
      </c>
      <c r="L21" s="204"/>
      <c r="M21" s="468" t="s">
        <v>186</v>
      </c>
      <c r="N21" s="469"/>
    </row>
    <row r="22" spans="2:14" ht="14.1" customHeight="1">
      <c r="B22" s="522"/>
      <c r="C22" s="507"/>
      <c r="D22" s="508"/>
      <c r="E22" s="508"/>
      <c r="F22" s="509"/>
      <c r="G22" s="479"/>
      <c r="H22" s="480"/>
      <c r="I22" s="480"/>
      <c r="J22" s="481"/>
      <c r="K22" s="203" t="s">
        <v>99</v>
      </c>
      <c r="L22" s="204"/>
      <c r="M22" s="468" t="s">
        <v>211</v>
      </c>
      <c r="N22" s="469"/>
    </row>
    <row r="23" spans="2:14" ht="14.1" customHeight="1">
      <c r="B23" s="505" t="s">
        <v>3</v>
      </c>
      <c r="C23" s="543" t="s">
        <v>265</v>
      </c>
      <c r="D23" s="544"/>
      <c r="E23" s="544"/>
      <c r="F23" s="545"/>
      <c r="G23" s="470">
        <f>'[1]Прайс двери'!$M$33+R$2</f>
        <v>3650</v>
      </c>
      <c r="H23" s="471"/>
      <c r="I23" s="471"/>
      <c r="J23" s="472"/>
      <c r="K23" s="204" t="s">
        <v>209</v>
      </c>
      <c r="L23" s="204"/>
      <c r="M23" s="464" t="s">
        <v>137</v>
      </c>
      <c r="N23" s="465"/>
    </row>
    <row r="24" spans="2:14" ht="14.1" customHeight="1" thickBot="1">
      <c r="B24" s="506"/>
      <c r="C24" s="510"/>
      <c r="D24" s="511"/>
      <c r="E24" s="511"/>
      <c r="F24" s="512"/>
      <c r="G24" s="473"/>
      <c r="H24" s="474"/>
      <c r="I24" s="474"/>
      <c r="J24" s="475"/>
      <c r="K24" s="235" t="s">
        <v>212</v>
      </c>
      <c r="L24" s="218"/>
      <c r="M24" s="218"/>
      <c r="N24" s="219"/>
    </row>
    <row r="25" spans="2:14" ht="3.75" customHeight="1" thickBot="1">
      <c r="B25" s="189"/>
      <c r="C25" s="190"/>
      <c r="D25" s="190"/>
      <c r="E25" s="190"/>
      <c r="F25" s="190"/>
      <c r="G25" s="746"/>
      <c r="H25" s="746"/>
      <c r="I25" s="740"/>
      <c r="J25" s="740"/>
      <c r="K25" s="207"/>
      <c r="L25" s="207"/>
      <c r="M25" s="207"/>
      <c r="N25" s="207"/>
    </row>
    <row r="26" spans="2:14" ht="12" customHeight="1">
      <c r="B26" s="630" t="s">
        <v>2</v>
      </c>
      <c r="C26" s="650" t="s">
        <v>100</v>
      </c>
      <c r="D26" s="651"/>
      <c r="E26" s="651"/>
      <c r="F26" s="652"/>
      <c r="G26" s="611">
        <f>'[1]Прайс двери'!$E$7+R$2</f>
        <v>3180</v>
      </c>
      <c r="H26" s="612"/>
      <c r="I26" s="612"/>
      <c r="J26" s="613"/>
      <c r="K26" s="201" t="s">
        <v>210</v>
      </c>
      <c r="L26" s="202"/>
      <c r="M26" s="741" t="s">
        <v>92</v>
      </c>
      <c r="N26" s="742"/>
    </row>
    <row r="27" spans="2:14" ht="12" customHeight="1">
      <c r="B27" s="631"/>
      <c r="C27" s="653"/>
      <c r="D27" s="654"/>
      <c r="E27" s="654"/>
      <c r="F27" s="655"/>
      <c r="G27" s="485"/>
      <c r="H27" s="486"/>
      <c r="I27" s="486"/>
      <c r="J27" s="487"/>
      <c r="K27" s="203" t="s">
        <v>93</v>
      </c>
      <c r="L27" s="204" t="s">
        <v>94</v>
      </c>
      <c r="M27" s="206" t="s">
        <v>341</v>
      </c>
      <c r="N27" s="205" t="s">
        <v>96</v>
      </c>
    </row>
    <row r="28" spans="2:14" ht="12" customHeight="1">
      <c r="B28" s="622" t="s">
        <v>3</v>
      </c>
      <c r="C28" s="624" t="s">
        <v>100</v>
      </c>
      <c r="D28" s="625"/>
      <c r="E28" s="625"/>
      <c r="F28" s="626"/>
      <c r="G28" s="482">
        <f>'[1]Прайс двери'!$E$34+R$2</f>
        <v>3260</v>
      </c>
      <c r="H28" s="483"/>
      <c r="I28" s="483"/>
      <c r="J28" s="484"/>
      <c r="K28" s="617" t="s">
        <v>11</v>
      </c>
      <c r="L28" s="468"/>
      <c r="M28" s="464" t="s">
        <v>138</v>
      </c>
      <c r="N28" s="465"/>
    </row>
    <row r="29" spans="2:14" ht="12" customHeight="1" thickBot="1">
      <c r="B29" s="623"/>
      <c r="C29" s="627"/>
      <c r="D29" s="628"/>
      <c r="E29" s="628"/>
      <c r="F29" s="629"/>
      <c r="G29" s="614"/>
      <c r="H29" s="615"/>
      <c r="I29" s="615"/>
      <c r="J29" s="616"/>
      <c r="K29" s="203" t="s">
        <v>417</v>
      </c>
      <c r="L29" s="204"/>
      <c r="M29" s="591" t="s">
        <v>233</v>
      </c>
      <c r="N29" s="592"/>
    </row>
    <row r="30" spans="2:14" ht="12" customHeight="1" thickTop="1">
      <c r="B30" s="505" t="s">
        <v>2</v>
      </c>
      <c r="C30" s="656" t="s">
        <v>266</v>
      </c>
      <c r="D30" s="657"/>
      <c r="E30" s="657"/>
      <c r="F30" s="658"/>
      <c r="G30" s="476">
        <f>'[1]Прайс двери'!$M$7+R$2</f>
        <v>3650</v>
      </c>
      <c r="H30" s="477"/>
      <c r="I30" s="477"/>
      <c r="J30" s="478"/>
      <c r="K30" s="203" t="s">
        <v>213</v>
      </c>
      <c r="L30" s="229" t="s">
        <v>101</v>
      </c>
      <c r="M30" s="591" t="s">
        <v>234</v>
      </c>
      <c r="N30" s="592"/>
    </row>
    <row r="31" spans="2:14" ht="12" customHeight="1">
      <c r="B31" s="522"/>
      <c r="C31" s="507"/>
      <c r="D31" s="508"/>
      <c r="E31" s="508"/>
      <c r="F31" s="509"/>
      <c r="G31" s="479"/>
      <c r="H31" s="480"/>
      <c r="I31" s="480"/>
      <c r="J31" s="481"/>
      <c r="K31" s="617" t="s">
        <v>146</v>
      </c>
      <c r="L31" s="468"/>
      <c r="M31" s="468" t="s">
        <v>186</v>
      </c>
      <c r="N31" s="469"/>
    </row>
    <row r="32" spans="2:14" ht="12" customHeight="1">
      <c r="B32" s="505" t="s">
        <v>3</v>
      </c>
      <c r="C32" s="543" t="s">
        <v>266</v>
      </c>
      <c r="D32" s="544"/>
      <c r="E32" s="544"/>
      <c r="F32" s="545"/>
      <c r="G32" s="470">
        <f>'[1]Прайс двери'!$M$34+R$2</f>
        <v>3720</v>
      </c>
      <c r="H32" s="471"/>
      <c r="I32" s="471"/>
      <c r="J32" s="472"/>
      <c r="K32" s="204" t="s">
        <v>209</v>
      </c>
      <c r="L32" s="204"/>
      <c r="M32" s="468" t="s">
        <v>214</v>
      </c>
      <c r="N32" s="469"/>
    </row>
    <row r="33" spans="2:14" ht="12" customHeight="1" thickBot="1">
      <c r="B33" s="506"/>
      <c r="C33" s="510"/>
      <c r="D33" s="511"/>
      <c r="E33" s="511"/>
      <c r="F33" s="512"/>
      <c r="G33" s="473"/>
      <c r="H33" s="474"/>
      <c r="I33" s="474"/>
      <c r="J33" s="475"/>
      <c r="K33" s="235" t="s">
        <v>212</v>
      </c>
      <c r="L33" s="218"/>
      <c r="M33" s="218"/>
      <c r="N33" s="219"/>
    </row>
    <row r="34" spans="2:14" ht="3" customHeight="1" thickBot="1">
      <c r="B34" s="191"/>
      <c r="C34" s="192"/>
      <c r="D34" s="192"/>
      <c r="E34" s="192"/>
      <c r="F34" s="192"/>
      <c r="G34" s="192"/>
      <c r="H34" s="192"/>
      <c r="I34" s="192"/>
      <c r="J34" s="192"/>
      <c r="K34" s="204"/>
      <c r="L34" s="214"/>
      <c r="M34" s="206"/>
      <c r="N34" s="214"/>
    </row>
    <row r="35" spans="2:14" ht="12" customHeight="1">
      <c r="B35" s="630" t="s">
        <v>2</v>
      </c>
      <c r="C35" s="650" t="s">
        <v>102</v>
      </c>
      <c r="D35" s="651"/>
      <c r="E35" s="651"/>
      <c r="F35" s="652"/>
      <c r="G35" s="611">
        <f>'[1]Прайс двери'!$E$8+R$2</f>
        <v>3650</v>
      </c>
      <c r="H35" s="612"/>
      <c r="I35" s="612"/>
      <c r="J35" s="613"/>
      <c r="K35" s="201" t="s">
        <v>310</v>
      </c>
      <c r="L35" s="202"/>
      <c r="M35" s="741" t="s">
        <v>301</v>
      </c>
      <c r="N35" s="742"/>
    </row>
    <row r="36" spans="2:14" ht="12" customHeight="1">
      <c r="B36" s="631"/>
      <c r="C36" s="624"/>
      <c r="D36" s="625"/>
      <c r="E36" s="625"/>
      <c r="F36" s="626"/>
      <c r="G36" s="485"/>
      <c r="H36" s="486"/>
      <c r="I36" s="486"/>
      <c r="J36" s="487"/>
      <c r="K36" s="203" t="s">
        <v>93</v>
      </c>
      <c r="L36" s="204" t="s">
        <v>291</v>
      </c>
      <c r="M36" s="591" t="s">
        <v>215</v>
      </c>
      <c r="N36" s="592"/>
    </row>
    <row r="37" spans="2:14" ht="12" customHeight="1">
      <c r="B37" s="622" t="s">
        <v>3</v>
      </c>
      <c r="C37" s="747" t="s">
        <v>102</v>
      </c>
      <c r="D37" s="748"/>
      <c r="E37" s="748"/>
      <c r="F37" s="749"/>
      <c r="G37" s="482">
        <f>'[1]Прайс двери'!$E$35+R$2</f>
        <v>3740</v>
      </c>
      <c r="H37" s="483"/>
      <c r="I37" s="483"/>
      <c r="J37" s="484"/>
      <c r="K37" s="617" t="s">
        <v>216</v>
      </c>
      <c r="L37" s="468"/>
      <c r="M37" s="750" t="s">
        <v>287</v>
      </c>
      <c r="N37" s="751"/>
    </row>
    <row r="38" spans="2:14" ht="12" customHeight="1" thickBot="1">
      <c r="B38" s="623"/>
      <c r="C38" s="627"/>
      <c r="D38" s="628"/>
      <c r="E38" s="628"/>
      <c r="F38" s="629"/>
      <c r="G38" s="614"/>
      <c r="H38" s="615"/>
      <c r="I38" s="615"/>
      <c r="J38" s="616"/>
      <c r="K38" s="260" t="s">
        <v>418</v>
      </c>
      <c r="L38" s="204"/>
      <c r="M38" s="591" t="s">
        <v>233</v>
      </c>
      <c r="N38" s="592"/>
    </row>
    <row r="39" spans="2:14" ht="12" customHeight="1" thickTop="1">
      <c r="B39" s="505" t="s">
        <v>2</v>
      </c>
      <c r="C39" s="656" t="s">
        <v>338</v>
      </c>
      <c r="D39" s="657"/>
      <c r="E39" s="657"/>
      <c r="F39" s="658"/>
      <c r="G39" s="476">
        <f>'[1]Прайс двери'!$M$8+R$2</f>
        <v>3890</v>
      </c>
      <c r="H39" s="477"/>
      <c r="I39" s="477"/>
      <c r="J39" s="478"/>
      <c r="K39" s="203" t="s">
        <v>217</v>
      </c>
      <c r="L39" s="204"/>
      <c r="M39" s="591" t="s">
        <v>234</v>
      </c>
      <c r="N39" s="592"/>
    </row>
    <row r="40" spans="2:14" ht="12" customHeight="1">
      <c r="B40" s="522"/>
      <c r="C40" s="491"/>
      <c r="D40" s="492"/>
      <c r="E40" s="492"/>
      <c r="F40" s="493"/>
      <c r="G40" s="479"/>
      <c r="H40" s="480"/>
      <c r="I40" s="480"/>
      <c r="J40" s="481"/>
      <c r="K40" s="617" t="s">
        <v>139</v>
      </c>
      <c r="L40" s="468"/>
      <c r="M40" s="468" t="s">
        <v>388</v>
      </c>
      <c r="N40" s="469"/>
    </row>
    <row r="41" spans="2:14" ht="12" customHeight="1">
      <c r="B41" s="505" t="s">
        <v>3</v>
      </c>
      <c r="C41" s="507" t="s">
        <v>338</v>
      </c>
      <c r="D41" s="508"/>
      <c r="E41" s="508"/>
      <c r="F41" s="509"/>
      <c r="G41" s="470">
        <f>'[1]Прайс двери'!$M$35+R$2</f>
        <v>3980</v>
      </c>
      <c r="H41" s="471"/>
      <c r="I41" s="471"/>
      <c r="J41" s="472"/>
      <c r="K41" s="203" t="s">
        <v>205</v>
      </c>
      <c r="L41" s="204"/>
      <c r="M41" s="468" t="s">
        <v>218</v>
      </c>
      <c r="N41" s="469"/>
    </row>
    <row r="42" spans="2:14" ht="12" customHeight="1" thickBot="1">
      <c r="B42" s="506"/>
      <c r="C42" s="510"/>
      <c r="D42" s="511"/>
      <c r="E42" s="511"/>
      <c r="F42" s="512"/>
      <c r="G42" s="473"/>
      <c r="H42" s="474"/>
      <c r="I42" s="474"/>
      <c r="J42" s="475"/>
      <c r="K42" s="235" t="s">
        <v>219</v>
      </c>
      <c r="L42" s="218"/>
      <c r="M42" s="218"/>
      <c r="N42" s="219"/>
    </row>
    <row r="43" spans="2:14" ht="3" customHeight="1" thickBot="1">
      <c r="B43" s="193"/>
      <c r="C43" s="194"/>
      <c r="D43" s="194"/>
      <c r="E43" s="194"/>
      <c r="F43" s="194"/>
      <c r="G43" s="195"/>
      <c r="H43" s="195"/>
      <c r="I43" s="195"/>
      <c r="J43" s="195"/>
      <c r="K43" s="215"/>
      <c r="L43" s="216"/>
      <c r="M43" s="217"/>
      <c r="N43" s="216"/>
    </row>
    <row r="44" spans="2:14" ht="14.1" customHeight="1">
      <c r="B44" s="630" t="s">
        <v>2</v>
      </c>
      <c r="C44" s="650" t="s">
        <v>104</v>
      </c>
      <c r="D44" s="651"/>
      <c r="E44" s="651"/>
      <c r="F44" s="652"/>
      <c r="G44" s="611">
        <f>'[1]Прайс двери'!$E$9+R$2</f>
        <v>4100</v>
      </c>
      <c r="H44" s="612"/>
      <c r="I44" s="612"/>
      <c r="J44" s="613"/>
      <c r="K44" s="201" t="s">
        <v>387</v>
      </c>
      <c r="L44" s="221"/>
      <c r="M44" s="741"/>
      <c r="N44" s="742"/>
    </row>
    <row r="45" spans="2:14" ht="14.1" customHeight="1">
      <c r="B45" s="631"/>
      <c r="C45" s="653"/>
      <c r="D45" s="654"/>
      <c r="E45" s="654"/>
      <c r="F45" s="655"/>
      <c r="G45" s="485"/>
      <c r="H45" s="486"/>
      <c r="I45" s="486"/>
      <c r="J45" s="487"/>
      <c r="K45" s="222" t="s">
        <v>93</v>
      </c>
      <c r="L45" s="223" t="s">
        <v>363</v>
      </c>
      <c r="M45" s="468" t="s">
        <v>126</v>
      </c>
      <c r="N45" s="469"/>
    </row>
    <row r="46" spans="2:14" ht="14.1" customHeight="1">
      <c r="B46" s="622" t="s">
        <v>3</v>
      </c>
      <c r="C46" s="624" t="s">
        <v>104</v>
      </c>
      <c r="D46" s="625"/>
      <c r="E46" s="625"/>
      <c r="F46" s="626"/>
      <c r="G46" s="482">
        <f>'[1]Прайс двери'!$E$36+R$2</f>
        <v>4180</v>
      </c>
      <c r="H46" s="483"/>
      <c r="I46" s="483"/>
      <c r="J46" s="484"/>
      <c r="K46" s="632" t="s">
        <v>220</v>
      </c>
      <c r="L46" s="466"/>
      <c r="M46" s="591" t="s">
        <v>215</v>
      </c>
      <c r="N46" s="592"/>
    </row>
    <row r="47" spans="2:14" ht="14.1" customHeight="1" thickBot="1">
      <c r="B47" s="623"/>
      <c r="C47" s="653"/>
      <c r="D47" s="654"/>
      <c r="E47" s="654"/>
      <c r="F47" s="655"/>
      <c r="G47" s="614"/>
      <c r="H47" s="615"/>
      <c r="I47" s="615"/>
      <c r="J47" s="616"/>
      <c r="K47" s="203" t="s">
        <v>350</v>
      </c>
      <c r="L47" s="223"/>
      <c r="M47" s="591" t="s">
        <v>233</v>
      </c>
      <c r="N47" s="592"/>
    </row>
    <row r="48" spans="2:14" ht="14.1" customHeight="1" thickTop="1">
      <c r="B48" s="505" t="s">
        <v>2</v>
      </c>
      <c r="C48" s="656" t="s">
        <v>967</v>
      </c>
      <c r="D48" s="657"/>
      <c r="E48" s="657"/>
      <c r="F48" s="658"/>
      <c r="G48" s="476">
        <f>'[1]Прайс двери'!$M$9+R$2</f>
        <v>4440</v>
      </c>
      <c r="H48" s="477"/>
      <c r="I48" s="477"/>
      <c r="J48" s="478"/>
      <c r="K48" s="617" t="s">
        <v>139</v>
      </c>
      <c r="L48" s="468"/>
      <c r="M48" s="591" t="s">
        <v>234</v>
      </c>
      <c r="N48" s="592"/>
    </row>
    <row r="49" spans="2:14" ht="14.1" customHeight="1">
      <c r="B49" s="522"/>
      <c r="C49" s="507"/>
      <c r="D49" s="508"/>
      <c r="E49" s="508"/>
      <c r="F49" s="509"/>
      <c r="G49" s="479"/>
      <c r="H49" s="480"/>
      <c r="I49" s="480"/>
      <c r="J49" s="481"/>
      <c r="K49" s="743" t="s">
        <v>362</v>
      </c>
      <c r="L49" s="744"/>
      <c r="M49" s="468" t="s">
        <v>389</v>
      </c>
      <c r="N49" s="469"/>
    </row>
    <row r="50" spans="2:14" ht="14.1" customHeight="1">
      <c r="B50" s="505" t="s">
        <v>3</v>
      </c>
      <c r="C50" s="543" t="s">
        <v>967</v>
      </c>
      <c r="D50" s="544"/>
      <c r="E50" s="544"/>
      <c r="F50" s="545"/>
      <c r="G50" s="470">
        <f>'[1]Прайс двери'!$M$36+R$2</f>
        <v>4530</v>
      </c>
      <c r="H50" s="471"/>
      <c r="I50" s="471"/>
      <c r="J50" s="472"/>
      <c r="K50" s="388" t="s">
        <v>205</v>
      </c>
      <c r="L50" s="217"/>
      <c r="M50" s="466" t="s">
        <v>221</v>
      </c>
      <c r="N50" s="467"/>
    </row>
    <row r="51" spans="2:14" ht="14.1" customHeight="1" thickBot="1">
      <c r="B51" s="506"/>
      <c r="C51" s="510"/>
      <c r="D51" s="511"/>
      <c r="E51" s="511"/>
      <c r="F51" s="512"/>
      <c r="G51" s="473"/>
      <c r="H51" s="474"/>
      <c r="I51" s="474"/>
      <c r="J51" s="475"/>
      <c r="K51" s="236" t="s">
        <v>377</v>
      </c>
      <c r="L51" s="237"/>
      <c r="M51" s="237"/>
      <c r="N51" s="238"/>
    </row>
    <row r="52" spans="2:14" ht="6.95" hidden="1" customHeight="1" thickBot="1">
      <c r="B52" s="193"/>
      <c r="C52" s="194"/>
      <c r="D52" s="194"/>
      <c r="E52" s="194"/>
      <c r="F52" s="194"/>
      <c r="G52" s="195"/>
      <c r="H52" s="195"/>
      <c r="I52" s="195"/>
      <c r="J52" s="195"/>
      <c r="K52" s="215"/>
      <c r="L52" s="216"/>
      <c r="M52" s="217"/>
      <c r="N52" s="216"/>
    </row>
    <row r="53" spans="2:14" ht="15" hidden="1" customHeight="1">
      <c r="B53" s="630" t="s">
        <v>2</v>
      </c>
      <c r="C53" s="650" t="s">
        <v>105</v>
      </c>
      <c r="D53" s="651"/>
      <c r="E53" s="651"/>
      <c r="F53" s="652"/>
      <c r="G53" s="611"/>
      <c r="H53" s="613"/>
      <c r="I53" s="611"/>
      <c r="J53" s="612"/>
      <c r="K53" s="220"/>
      <c r="L53" s="221"/>
      <c r="M53" s="741"/>
      <c r="N53" s="742"/>
    </row>
    <row r="54" spans="2:14" ht="15" hidden="1" customHeight="1">
      <c r="B54" s="631"/>
      <c r="C54" s="624"/>
      <c r="D54" s="625"/>
      <c r="E54" s="625"/>
      <c r="F54" s="626"/>
      <c r="G54" s="485"/>
      <c r="H54" s="487"/>
      <c r="I54" s="485"/>
      <c r="J54" s="486"/>
      <c r="K54" s="222" t="s">
        <v>91</v>
      </c>
      <c r="L54" s="223" t="s">
        <v>103</v>
      </c>
      <c r="M54" s="468" t="s">
        <v>25</v>
      </c>
      <c r="N54" s="469"/>
    </row>
    <row r="55" spans="2:14" ht="15" hidden="1" customHeight="1">
      <c r="B55" s="622" t="s">
        <v>3</v>
      </c>
      <c r="C55" s="747" t="s">
        <v>105</v>
      </c>
      <c r="D55" s="748"/>
      <c r="E55" s="748"/>
      <c r="F55" s="749"/>
      <c r="G55" s="752"/>
      <c r="H55" s="753"/>
      <c r="I55" s="752"/>
      <c r="J55" s="754"/>
      <c r="K55" s="222" t="s">
        <v>93</v>
      </c>
      <c r="L55" s="223" t="s">
        <v>106</v>
      </c>
      <c r="M55" s="204" t="s">
        <v>95</v>
      </c>
      <c r="N55" s="205" t="s">
        <v>96</v>
      </c>
    </row>
    <row r="56" spans="2:14" ht="15" hidden="1" customHeight="1">
      <c r="B56" s="648"/>
      <c r="C56" s="653"/>
      <c r="D56" s="654"/>
      <c r="E56" s="654"/>
      <c r="F56" s="655"/>
      <c r="G56" s="752"/>
      <c r="H56" s="753"/>
      <c r="I56" s="752"/>
      <c r="J56" s="754"/>
      <c r="K56" s="225" t="s">
        <v>107</v>
      </c>
      <c r="L56" s="208"/>
      <c r="M56" s="464" t="s">
        <v>137</v>
      </c>
      <c r="N56" s="465"/>
    </row>
    <row r="57" spans="2:14" ht="15" hidden="1" customHeight="1">
      <c r="B57" s="622" t="s">
        <v>4</v>
      </c>
      <c r="C57" s="624" t="s">
        <v>105</v>
      </c>
      <c r="D57" s="625"/>
      <c r="E57" s="625"/>
      <c r="F57" s="626"/>
      <c r="G57" s="482"/>
      <c r="H57" s="484"/>
      <c r="I57" s="482"/>
      <c r="J57" s="484"/>
      <c r="K57" s="632" t="s">
        <v>108</v>
      </c>
      <c r="L57" s="466"/>
      <c r="M57" s="466" t="s">
        <v>97</v>
      </c>
      <c r="N57" s="467"/>
    </row>
    <row r="58" spans="2:14" ht="15" hidden="1" customHeight="1" thickBot="1">
      <c r="B58" s="623"/>
      <c r="C58" s="653"/>
      <c r="D58" s="654"/>
      <c r="E58" s="654"/>
      <c r="F58" s="655"/>
      <c r="G58" s="614"/>
      <c r="H58" s="616"/>
      <c r="I58" s="614"/>
      <c r="J58" s="616"/>
      <c r="K58" s="203" t="s">
        <v>206</v>
      </c>
      <c r="L58" s="223"/>
      <c r="M58" s="466" t="s">
        <v>26</v>
      </c>
      <c r="N58" s="467"/>
    </row>
    <row r="59" spans="2:14" ht="15" hidden="1" customHeight="1" thickTop="1">
      <c r="B59" s="505" t="s">
        <v>2</v>
      </c>
      <c r="C59" s="656" t="s">
        <v>24</v>
      </c>
      <c r="D59" s="657"/>
      <c r="E59" s="657"/>
      <c r="F59" s="658"/>
      <c r="G59" s="476"/>
      <c r="H59" s="478"/>
      <c r="I59" s="476"/>
      <c r="J59" s="477"/>
      <c r="K59" s="203" t="s">
        <v>207</v>
      </c>
      <c r="L59" s="223"/>
      <c r="M59" s="468" t="s">
        <v>186</v>
      </c>
      <c r="N59" s="469"/>
    </row>
    <row r="60" spans="2:14" ht="15" hidden="1" customHeight="1">
      <c r="B60" s="522"/>
      <c r="C60" s="507"/>
      <c r="D60" s="508"/>
      <c r="E60" s="508"/>
      <c r="F60" s="509"/>
      <c r="G60" s="513"/>
      <c r="H60" s="514"/>
      <c r="I60" s="513"/>
      <c r="J60" s="745"/>
      <c r="K60" s="222" t="s">
        <v>12</v>
      </c>
      <c r="L60" s="223"/>
      <c r="M60" s="466" t="s">
        <v>14</v>
      </c>
      <c r="N60" s="467"/>
    </row>
    <row r="61" spans="2:14" ht="15" hidden="1" customHeight="1">
      <c r="B61" s="505" t="s">
        <v>3</v>
      </c>
      <c r="C61" s="543" t="s">
        <v>24</v>
      </c>
      <c r="D61" s="544"/>
      <c r="E61" s="544"/>
      <c r="F61" s="545"/>
      <c r="G61" s="470"/>
      <c r="H61" s="472"/>
      <c r="I61" s="470"/>
      <c r="J61" s="471"/>
      <c r="K61" s="632" t="s">
        <v>13</v>
      </c>
      <c r="L61" s="466"/>
      <c r="M61" s="224"/>
      <c r="N61" s="226"/>
    </row>
    <row r="62" spans="2:14" ht="15" hidden="1" customHeight="1">
      <c r="B62" s="522"/>
      <c r="C62" s="491"/>
      <c r="D62" s="492"/>
      <c r="E62" s="492"/>
      <c r="F62" s="493"/>
      <c r="G62" s="479"/>
      <c r="H62" s="481"/>
      <c r="I62" s="479"/>
      <c r="J62" s="480"/>
      <c r="K62" s="222" t="s">
        <v>204</v>
      </c>
      <c r="L62" s="223"/>
      <c r="M62" s="208"/>
      <c r="N62" s="209"/>
    </row>
    <row r="63" spans="2:14" ht="15" hidden="1" customHeight="1">
      <c r="B63" s="505" t="s">
        <v>4</v>
      </c>
      <c r="C63" s="543" t="s">
        <v>24</v>
      </c>
      <c r="D63" s="544"/>
      <c r="E63" s="544"/>
      <c r="F63" s="545"/>
      <c r="G63" s="513"/>
      <c r="H63" s="514"/>
      <c r="I63" s="513"/>
      <c r="J63" s="745"/>
      <c r="K63" s="222" t="s">
        <v>141</v>
      </c>
      <c r="L63" s="223"/>
      <c r="M63" s="208"/>
      <c r="N63" s="209"/>
    </row>
    <row r="64" spans="2:14" ht="15" hidden="1" customHeight="1" thickBot="1">
      <c r="B64" s="506"/>
      <c r="C64" s="510"/>
      <c r="D64" s="511"/>
      <c r="E64" s="511"/>
      <c r="F64" s="512"/>
      <c r="G64" s="473"/>
      <c r="H64" s="475"/>
      <c r="I64" s="473"/>
      <c r="J64" s="474"/>
      <c r="K64" s="236"/>
      <c r="L64" s="237"/>
      <c r="M64" s="237"/>
      <c r="N64" s="238"/>
    </row>
    <row r="65" spans="2:14" ht="9" hidden="1" customHeight="1" thickBot="1">
      <c r="B65" s="196"/>
      <c r="C65" s="197"/>
      <c r="D65" s="197"/>
      <c r="E65" s="197"/>
      <c r="F65" s="197"/>
      <c r="G65" s="198"/>
      <c r="H65" s="198"/>
      <c r="I65" s="198"/>
      <c r="J65" s="198"/>
      <c r="K65" s="223"/>
      <c r="L65" s="223"/>
      <c r="M65" s="223"/>
      <c r="N65" s="223"/>
    </row>
    <row r="66" spans="2:14" ht="14.1" hidden="1" customHeight="1">
      <c r="B66" s="630" t="s">
        <v>2</v>
      </c>
      <c r="C66" s="650" t="s">
        <v>113</v>
      </c>
      <c r="D66" s="651"/>
      <c r="E66" s="651"/>
      <c r="F66" s="652"/>
      <c r="G66" s="611"/>
      <c r="H66" s="613"/>
      <c r="I66" s="611"/>
      <c r="J66" s="612"/>
      <c r="K66" s="220"/>
      <c r="L66" s="221"/>
      <c r="M66" s="741"/>
      <c r="N66" s="742"/>
    </row>
    <row r="67" spans="2:14" ht="14.1" hidden="1" customHeight="1">
      <c r="B67" s="631"/>
      <c r="C67" s="624"/>
      <c r="D67" s="625"/>
      <c r="E67" s="625"/>
      <c r="F67" s="626"/>
      <c r="G67" s="485"/>
      <c r="H67" s="487"/>
      <c r="I67" s="485"/>
      <c r="J67" s="486"/>
      <c r="K67" s="222" t="s">
        <v>91</v>
      </c>
      <c r="L67" s="223" t="s">
        <v>114</v>
      </c>
      <c r="M67" s="468" t="s">
        <v>25</v>
      </c>
      <c r="N67" s="469"/>
    </row>
    <row r="68" spans="2:14" ht="14.1" hidden="1" customHeight="1">
      <c r="B68" s="622" t="s">
        <v>3</v>
      </c>
      <c r="C68" s="747" t="s">
        <v>113</v>
      </c>
      <c r="D68" s="748"/>
      <c r="E68" s="748"/>
      <c r="F68" s="749"/>
      <c r="G68" s="752"/>
      <c r="H68" s="753"/>
      <c r="I68" s="752"/>
      <c r="J68" s="754"/>
      <c r="K68" s="222" t="s">
        <v>93</v>
      </c>
      <c r="L68" s="223" t="s">
        <v>106</v>
      </c>
      <c r="M68" s="204" t="s">
        <v>95</v>
      </c>
      <c r="N68" s="205" t="s">
        <v>96</v>
      </c>
    </row>
    <row r="69" spans="2:14" ht="14.1" hidden="1" customHeight="1">
      <c r="B69" s="648"/>
      <c r="C69" s="624"/>
      <c r="D69" s="625"/>
      <c r="E69" s="625"/>
      <c r="F69" s="626"/>
      <c r="G69" s="752"/>
      <c r="H69" s="753"/>
      <c r="I69" s="752"/>
      <c r="J69" s="754"/>
      <c r="K69" s="225" t="s">
        <v>107</v>
      </c>
      <c r="L69" s="208"/>
      <c r="M69" s="464" t="s">
        <v>137</v>
      </c>
      <c r="N69" s="465"/>
    </row>
    <row r="70" spans="2:14" ht="14.1" hidden="1" customHeight="1">
      <c r="B70" s="622" t="s">
        <v>4</v>
      </c>
      <c r="C70" s="747" t="s">
        <v>113</v>
      </c>
      <c r="D70" s="748"/>
      <c r="E70" s="748"/>
      <c r="F70" s="749"/>
      <c r="G70" s="482"/>
      <c r="H70" s="484"/>
      <c r="I70" s="482"/>
      <c r="J70" s="484"/>
      <c r="K70" s="632" t="s">
        <v>108</v>
      </c>
      <c r="L70" s="466"/>
      <c r="M70" s="466" t="s">
        <v>97</v>
      </c>
      <c r="N70" s="467"/>
    </row>
    <row r="71" spans="2:14" ht="14.1" hidden="1" customHeight="1" thickBot="1">
      <c r="B71" s="623"/>
      <c r="C71" s="627"/>
      <c r="D71" s="628"/>
      <c r="E71" s="628"/>
      <c r="F71" s="629"/>
      <c r="G71" s="614"/>
      <c r="H71" s="616"/>
      <c r="I71" s="614"/>
      <c r="J71" s="616"/>
      <c r="K71" s="203" t="s">
        <v>206</v>
      </c>
      <c r="L71" s="223"/>
      <c r="M71" s="466" t="s">
        <v>26</v>
      </c>
      <c r="N71" s="467"/>
    </row>
    <row r="72" spans="2:14" ht="14.1" hidden="1" customHeight="1" thickTop="1">
      <c r="B72" s="505" t="s">
        <v>2</v>
      </c>
      <c r="C72" s="656" t="s">
        <v>115</v>
      </c>
      <c r="D72" s="657"/>
      <c r="E72" s="657"/>
      <c r="F72" s="658"/>
      <c r="G72" s="476"/>
      <c r="H72" s="478"/>
      <c r="I72" s="476"/>
      <c r="J72" s="477"/>
      <c r="K72" s="203" t="s">
        <v>207</v>
      </c>
      <c r="L72" s="223"/>
      <c r="M72" s="468" t="s">
        <v>186</v>
      </c>
      <c r="N72" s="469"/>
    </row>
    <row r="73" spans="2:14" ht="14.1" hidden="1" customHeight="1">
      <c r="B73" s="522"/>
      <c r="C73" s="491"/>
      <c r="D73" s="492"/>
      <c r="E73" s="492"/>
      <c r="F73" s="493"/>
      <c r="G73" s="479"/>
      <c r="H73" s="481"/>
      <c r="I73" s="513"/>
      <c r="J73" s="745"/>
      <c r="K73" s="222" t="s">
        <v>109</v>
      </c>
      <c r="L73" s="223" t="s">
        <v>101</v>
      </c>
      <c r="M73" s="466" t="s">
        <v>17</v>
      </c>
      <c r="N73" s="467"/>
    </row>
    <row r="74" spans="2:14" ht="14.1" hidden="1" customHeight="1">
      <c r="B74" s="505" t="s">
        <v>3</v>
      </c>
      <c r="C74" s="507" t="s">
        <v>115</v>
      </c>
      <c r="D74" s="508"/>
      <c r="E74" s="508"/>
      <c r="F74" s="509"/>
      <c r="G74" s="513"/>
      <c r="H74" s="514"/>
      <c r="I74" s="470"/>
      <c r="J74" s="471"/>
      <c r="K74" s="632" t="s">
        <v>16</v>
      </c>
      <c r="L74" s="466"/>
      <c r="M74" s="224"/>
      <c r="N74" s="226"/>
    </row>
    <row r="75" spans="2:14" ht="14.1" hidden="1" customHeight="1">
      <c r="B75" s="522"/>
      <c r="C75" s="507"/>
      <c r="D75" s="508"/>
      <c r="E75" s="508"/>
      <c r="F75" s="509"/>
      <c r="G75" s="479"/>
      <c r="H75" s="481"/>
      <c r="I75" s="479"/>
      <c r="J75" s="480"/>
      <c r="K75" s="222" t="s">
        <v>204</v>
      </c>
      <c r="L75" s="223"/>
      <c r="M75" s="208"/>
      <c r="N75" s="209"/>
    </row>
    <row r="76" spans="2:14" ht="14.1" hidden="1" customHeight="1">
      <c r="B76" s="505" t="s">
        <v>4</v>
      </c>
      <c r="C76" s="543" t="s">
        <v>115</v>
      </c>
      <c r="D76" s="544"/>
      <c r="E76" s="544"/>
      <c r="F76" s="545"/>
      <c r="G76" s="513"/>
      <c r="H76" s="514"/>
      <c r="I76" s="513"/>
      <c r="J76" s="745"/>
      <c r="K76" s="222" t="s">
        <v>141</v>
      </c>
      <c r="L76" s="223"/>
      <c r="M76" s="208"/>
      <c r="N76" s="209"/>
    </row>
    <row r="77" spans="2:14" ht="14.1" hidden="1" customHeight="1" thickBot="1">
      <c r="B77" s="506"/>
      <c r="C77" s="510"/>
      <c r="D77" s="511"/>
      <c r="E77" s="511"/>
      <c r="F77" s="512"/>
      <c r="G77" s="473"/>
      <c r="H77" s="475"/>
      <c r="I77" s="473"/>
      <c r="J77" s="474"/>
      <c r="K77" s="236"/>
      <c r="L77" s="237"/>
      <c r="M77" s="237"/>
      <c r="N77" s="238"/>
    </row>
    <row r="78" spans="2:14" ht="3.75" customHeight="1" thickBot="1">
      <c r="B78" s="196"/>
      <c r="C78" s="197"/>
      <c r="D78" s="197"/>
      <c r="E78" s="197"/>
      <c r="F78" s="197"/>
      <c r="G78" s="198"/>
      <c r="H78" s="198"/>
      <c r="I78" s="198"/>
      <c r="J78" s="198"/>
      <c r="K78" s="223"/>
      <c r="L78" s="223"/>
      <c r="M78" s="223"/>
      <c r="N78" s="223"/>
    </row>
    <row r="79" spans="2:14" ht="14.1" customHeight="1">
      <c r="B79" s="630" t="s">
        <v>2</v>
      </c>
      <c r="C79" s="650" t="s">
        <v>110</v>
      </c>
      <c r="D79" s="651"/>
      <c r="E79" s="651"/>
      <c r="F79" s="652"/>
      <c r="G79" s="611">
        <f>'[1]Прайс двери'!$E$12+R$2</f>
        <v>3820</v>
      </c>
      <c r="H79" s="612"/>
      <c r="I79" s="612"/>
      <c r="J79" s="613"/>
      <c r="K79" s="220" t="s">
        <v>222</v>
      </c>
      <c r="L79" s="221"/>
      <c r="M79" s="391" t="s">
        <v>25</v>
      </c>
      <c r="N79" s="392"/>
    </row>
    <row r="80" spans="2:14" ht="14.1" customHeight="1">
      <c r="B80" s="631"/>
      <c r="C80" s="653"/>
      <c r="D80" s="654"/>
      <c r="E80" s="654"/>
      <c r="F80" s="655"/>
      <c r="G80" s="485"/>
      <c r="H80" s="486"/>
      <c r="I80" s="486"/>
      <c r="J80" s="487"/>
      <c r="K80" s="222" t="s">
        <v>284</v>
      </c>
      <c r="L80" s="223"/>
      <c r="M80" s="206" t="s">
        <v>342</v>
      </c>
      <c r="N80" s="205" t="s">
        <v>96</v>
      </c>
    </row>
    <row r="81" spans="2:14" ht="14.1" customHeight="1">
      <c r="B81" s="622" t="s">
        <v>3</v>
      </c>
      <c r="C81" s="624" t="s">
        <v>110</v>
      </c>
      <c r="D81" s="625"/>
      <c r="E81" s="625"/>
      <c r="F81" s="626"/>
      <c r="G81" s="482">
        <f>'[1]Прайс двери'!$E$39+R$2</f>
        <v>3940</v>
      </c>
      <c r="H81" s="483"/>
      <c r="I81" s="483"/>
      <c r="J81" s="484"/>
      <c r="K81" s="388" t="s">
        <v>108</v>
      </c>
      <c r="L81" s="217"/>
      <c r="M81" s="464" t="s">
        <v>335</v>
      </c>
      <c r="N81" s="465"/>
    </row>
    <row r="82" spans="2:14" ht="14.1" customHeight="1" thickBot="1">
      <c r="B82" s="648"/>
      <c r="C82" s="624"/>
      <c r="D82" s="625"/>
      <c r="E82" s="625"/>
      <c r="F82" s="626"/>
      <c r="G82" s="485"/>
      <c r="H82" s="486"/>
      <c r="I82" s="486"/>
      <c r="J82" s="487"/>
      <c r="K82" s="203" t="s">
        <v>419</v>
      </c>
      <c r="L82" s="223"/>
      <c r="M82" s="468" t="s">
        <v>233</v>
      </c>
      <c r="N82" s="469"/>
    </row>
    <row r="83" spans="2:14" ht="14.1" hidden="1" customHeight="1">
      <c r="B83" s="622" t="s">
        <v>4</v>
      </c>
      <c r="C83" s="747" t="s">
        <v>110</v>
      </c>
      <c r="D83" s="748"/>
      <c r="E83" s="748"/>
      <c r="F83" s="749"/>
      <c r="G83" s="482"/>
      <c r="H83" s="484"/>
      <c r="I83" s="482"/>
      <c r="J83" s="484"/>
      <c r="K83" s="203"/>
      <c r="L83" s="223"/>
      <c r="M83" s="591"/>
      <c r="N83" s="592"/>
    </row>
    <row r="84" spans="2:14" ht="14.1" hidden="1" customHeight="1" thickBot="1">
      <c r="B84" s="623"/>
      <c r="C84" s="627"/>
      <c r="D84" s="628"/>
      <c r="E84" s="628"/>
      <c r="F84" s="629"/>
      <c r="G84" s="614"/>
      <c r="H84" s="616"/>
      <c r="I84" s="614"/>
      <c r="J84" s="616"/>
      <c r="K84" s="203"/>
      <c r="L84" s="223"/>
      <c r="M84" s="591"/>
      <c r="N84" s="592"/>
    </row>
    <row r="85" spans="2:14" ht="15" customHeight="1" thickTop="1">
      <c r="B85" s="505" t="s">
        <v>2</v>
      </c>
      <c r="C85" s="656" t="s">
        <v>253</v>
      </c>
      <c r="D85" s="657"/>
      <c r="E85" s="657"/>
      <c r="F85" s="658"/>
      <c r="G85" s="476">
        <f>'[1]Прайс двери'!$M$12+R$2</f>
        <v>4270</v>
      </c>
      <c r="H85" s="477"/>
      <c r="I85" s="477"/>
      <c r="J85" s="478"/>
      <c r="K85" s="222" t="s">
        <v>112</v>
      </c>
      <c r="L85" s="223"/>
      <c r="M85" s="468" t="s">
        <v>234</v>
      </c>
      <c r="N85" s="469"/>
    </row>
    <row r="86" spans="2:14" ht="15" customHeight="1">
      <c r="B86" s="522"/>
      <c r="C86" s="507"/>
      <c r="D86" s="508"/>
      <c r="E86" s="508"/>
      <c r="F86" s="509"/>
      <c r="G86" s="479"/>
      <c r="H86" s="480"/>
      <c r="I86" s="480"/>
      <c r="J86" s="481"/>
      <c r="K86" s="388" t="s">
        <v>15</v>
      </c>
      <c r="L86" s="217"/>
      <c r="M86" s="204" t="s">
        <v>316</v>
      </c>
      <c r="N86" s="262"/>
    </row>
    <row r="87" spans="2:14" ht="15" customHeight="1">
      <c r="B87" s="505" t="s">
        <v>3</v>
      </c>
      <c r="C87" s="543" t="s">
        <v>253</v>
      </c>
      <c r="D87" s="544"/>
      <c r="E87" s="544"/>
      <c r="F87" s="545"/>
      <c r="G87" s="470">
        <f>'[1]Прайс двери'!$M$39+R$2</f>
        <v>4390</v>
      </c>
      <c r="H87" s="471"/>
      <c r="I87" s="471"/>
      <c r="J87" s="472"/>
      <c r="K87" s="222" t="s">
        <v>204</v>
      </c>
      <c r="L87" s="223"/>
      <c r="M87" s="217" t="s">
        <v>337</v>
      </c>
      <c r="N87" s="263"/>
    </row>
    <row r="88" spans="2:14" ht="15" customHeight="1" thickBot="1">
      <c r="B88" s="506"/>
      <c r="C88" s="510"/>
      <c r="D88" s="511"/>
      <c r="E88" s="511"/>
      <c r="F88" s="512"/>
      <c r="G88" s="473"/>
      <c r="H88" s="474"/>
      <c r="I88" s="474"/>
      <c r="J88" s="475"/>
      <c r="K88" s="236" t="s">
        <v>223</v>
      </c>
      <c r="L88" s="237"/>
      <c r="M88" s="389"/>
      <c r="N88" s="390"/>
    </row>
    <row r="89" spans="2:14" ht="15.95" hidden="1" customHeight="1">
      <c r="B89" s="505" t="s">
        <v>4</v>
      </c>
      <c r="C89" s="507" t="s">
        <v>253</v>
      </c>
      <c r="D89" s="508"/>
      <c r="E89" s="508"/>
      <c r="F89" s="509"/>
      <c r="G89" s="513"/>
      <c r="H89" s="514"/>
      <c r="I89" s="513"/>
      <c r="J89" s="745"/>
      <c r="K89" s="222"/>
      <c r="L89" s="223"/>
      <c r="M89" s="208"/>
      <c r="N89" s="209"/>
    </row>
    <row r="90" spans="2:14" ht="15.95" hidden="1" customHeight="1" thickBot="1">
      <c r="B90" s="506"/>
      <c r="C90" s="510"/>
      <c r="D90" s="511"/>
      <c r="E90" s="511"/>
      <c r="F90" s="512"/>
      <c r="G90" s="473"/>
      <c r="H90" s="475"/>
      <c r="I90" s="473"/>
      <c r="J90" s="474"/>
      <c r="K90" s="236"/>
      <c r="L90" s="237"/>
      <c r="M90" s="237"/>
      <c r="N90" s="238"/>
    </row>
    <row r="91" spans="2:14" ht="4.5" customHeight="1" thickBot="1">
      <c r="B91" s="193"/>
      <c r="C91" s="194"/>
      <c r="D91" s="194"/>
      <c r="E91" s="194"/>
      <c r="F91" s="194"/>
      <c r="G91" s="195"/>
      <c r="H91" s="195"/>
      <c r="I91" s="195"/>
      <c r="J91" s="195"/>
      <c r="K91" s="215"/>
      <c r="L91" s="216"/>
      <c r="M91" s="217"/>
      <c r="N91" s="216"/>
    </row>
    <row r="92" spans="2:14" ht="15.75" customHeight="1">
      <c r="B92" s="630" t="s">
        <v>2</v>
      </c>
      <c r="C92" s="650" t="s">
        <v>116</v>
      </c>
      <c r="D92" s="651"/>
      <c r="E92" s="651"/>
      <c r="F92" s="652"/>
      <c r="G92" s="611">
        <f>'[1]Прайс двери'!$E$13+R$2</f>
        <v>3860</v>
      </c>
      <c r="H92" s="612"/>
      <c r="I92" s="612"/>
      <c r="J92" s="613"/>
      <c r="K92" s="220" t="s">
        <v>222</v>
      </c>
      <c r="L92" s="221"/>
      <c r="M92" s="391" t="s">
        <v>25</v>
      </c>
      <c r="N92" s="392"/>
    </row>
    <row r="93" spans="2:14" ht="14.1" customHeight="1">
      <c r="B93" s="631"/>
      <c r="C93" s="624"/>
      <c r="D93" s="625"/>
      <c r="E93" s="625"/>
      <c r="F93" s="626"/>
      <c r="G93" s="485"/>
      <c r="H93" s="486"/>
      <c r="I93" s="486"/>
      <c r="J93" s="487"/>
      <c r="K93" s="222" t="s">
        <v>285</v>
      </c>
      <c r="L93" s="223"/>
      <c r="M93" s="204" t="s">
        <v>343</v>
      </c>
      <c r="N93" s="205" t="s">
        <v>96</v>
      </c>
    </row>
    <row r="94" spans="2:14" ht="15" customHeight="1">
      <c r="B94" s="622" t="s">
        <v>3</v>
      </c>
      <c r="C94" s="747" t="s">
        <v>116</v>
      </c>
      <c r="D94" s="748"/>
      <c r="E94" s="748"/>
      <c r="F94" s="749"/>
      <c r="G94" s="482">
        <f>'[1]Прайс двери'!$E$40+R$2</f>
        <v>3990</v>
      </c>
      <c r="H94" s="483"/>
      <c r="I94" s="483"/>
      <c r="J94" s="484"/>
      <c r="K94" s="388" t="s">
        <v>108</v>
      </c>
      <c r="L94" s="217"/>
      <c r="M94" s="234" t="s">
        <v>335</v>
      </c>
      <c r="N94" s="264"/>
    </row>
    <row r="95" spans="2:14" ht="14.1" customHeight="1" thickBot="1">
      <c r="B95" s="648"/>
      <c r="C95" s="653"/>
      <c r="D95" s="654"/>
      <c r="E95" s="654"/>
      <c r="F95" s="655"/>
      <c r="G95" s="485"/>
      <c r="H95" s="486"/>
      <c r="I95" s="486"/>
      <c r="J95" s="487"/>
      <c r="K95" s="203" t="s">
        <v>420</v>
      </c>
      <c r="L95" s="223"/>
      <c r="M95" s="468" t="s">
        <v>233</v>
      </c>
      <c r="N95" s="469"/>
    </row>
    <row r="96" spans="2:14" ht="15" hidden="1" customHeight="1">
      <c r="B96" s="622" t="s">
        <v>4</v>
      </c>
      <c r="C96" s="747" t="s">
        <v>116</v>
      </c>
      <c r="D96" s="748"/>
      <c r="E96" s="748"/>
      <c r="F96" s="749"/>
      <c r="G96" s="482"/>
      <c r="H96" s="484"/>
      <c r="I96" s="482"/>
      <c r="J96" s="484"/>
      <c r="K96" s="203"/>
      <c r="L96" s="223"/>
      <c r="M96" s="591"/>
      <c r="N96" s="592"/>
    </row>
    <row r="97" spans="2:14" ht="15" hidden="1" customHeight="1" thickBot="1">
      <c r="B97" s="623"/>
      <c r="C97" s="627"/>
      <c r="D97" s="628"/>
      <c r="E97" s="628"/>
      <c r="F97" s="629"/>
      <c r="G97" s="614"/>
      <c r="H97" s="616"/>
      <c r="I97" s="614"/>
      <c r="J97" s="616"/>
      <c r="K97" s="203"/>
      <c r="L97" s="223"/>
      <c r="M97" s="591"/>
      <c r="N97" s="592"/>
    </row>
    <row r="98" spans="2:14" ht="15" customHeight="1" thickTop="1">
      <c r="B98" s="505" t="s">
        <v>2</v>
      </c>
      <c r="C98" s="656" t="s">
        <v>117</v>
      </c>
      <c r="D98" s="657"/>
      <c r="E98" s="657"/>
      <c r="F98" s="658"/>
      <c r="G98" s="476">
        <f>'[1]Прайс двери'!$M$13+R$2</f>
        <v>4330</v>
      </c>
      <c r="H98" s="477"/>
      <c r="I98" s="477"/>
      <c r="J98" s="478"/>
      <c r="K98" s="222" t="s">
        <v>224</v>
      </c>
      <c r="L98" s="223" t="s">
        <v>101</v>
      </c>
      <c r="M98" s="468" t="s">
        <v>234</v>
      </c>
      <c r="N98" s="469"/>
    </row>
    <row r="99" spans="2:14" ht="14.1" customHeight="1">
      <c r="B99" s="522"/>
      <c r="C99" s="507"/>
      <c r="D99" s="508"/>
      <c r="E99" s="508"/>
      <c r="F99" s="509"/>
      <c r="G99" s="479"/>
      <c r="H99" s="480"/>
      <c r="I99" s="480"/>
      <c r="J99" s="481"/>
      <c r="K99" s="388" t="s">
        <v>18</v>
      </c>
      <c r="L99" s="217"/>
      <c r="M99" s="204" t="s">
        <v>316</v>
      </c>
      <c r="N99" s="262"/>
    </row>
    <row r="100" spans="2:14" ht="15.75" customHeight="1">
      <c r="B100" s="505" t="s">
        <v>3</v>
      </c>
      <c r="C100" s="543" t="s">
        <v>117</v>
      </c>
      <c r="D100" s="544"/>
      <c r="E100" s="544"/>
      <c r="F100" s="545"/>
      <c r="G100" s="470">
        <f>'[1]Прайс двери'!$M$40+R$2</f>
        <v>4450</v>
      </c>
      <c r="H100" s="471"/>
      <c r="I100" s="471"/>
      <c r="J100" s="472"/>
      <c r="K100" s="222" t="s">
        <v>204</v>
      </c>
      <c r="L100" s="223"/>
      <c r="M100" s="223" t="s">
        <v>336</v>
      </c>
      <c r="N100" s="263"/>
    </row>
    <row r="101" spans="2:14" ht="14.1" customHeight="1" thickBot="1">
      <c r="B101" s="506"/>
      <c r="C101" s="510"/>
      <c r="D101" s="511"/>
      <c r="E101" s="511"/>
      <c r="F101" s="512"/>
      <c r="G101" s="473"/>
      <c r="H101" s="474"/>
      <c r="I101" s="474"/>
      <c r="J101" s="475"/>
      <c r="K101" s="236" t="s">
        <v>225</v>
      </c>
      <c r="L101" s="237"/>
      <c r="M101" s="389"/>
      <c r="N101" s="390"/>
    </row>
    <row r="102" spans="2:14" ht="15.95" hidden="1" customHeight="1">
      <c r="B102" s="505" t="s">
        <v>4</v>
      </c>
      <c r="C102" s="507" t="s">
        <v>117</v>
      </c>
      <c r="D102" s="508"/>
      <c r="E102" s="508"/>
      <c r="F102" s="509"/>
      <c r="G102" s="513"/>
      <c r="H102" s="514"/>
      <c r="I102" s="513"/>
      <c r="J102" s="745"/>
      <c r="K102" s="222"/>
      <c r="L102" s="223"/>
      <c r="M102" s="208"/>
      <c r="N102" s="209"/>
    </row>
    <row r="103" spans="2:14" ht="15.95" hidden="1" customHeight="1" thickBot="1">
      <c r="B103" s="506"/>
      <c r="C103" s="510"/>
      <c r="D103" s="511"/>
      <c r="E103" s="511"/>
      <c r="F103" s="512"/>
      <c r="G103" s="473"/>
      <c r="H103" s="475"/>
      <c r="I103" s="473"/>
      <c r="J103" s="474"/>
      <c r="K103" s="236"/>
      <c r="L103" s="237"/>
      <c r="M103" s="237"/>
      <c r="N103" s="238"/>
    </row>
    <row r="104" spans="2:14" ht="4.5" customHeight="1" thickBot="1">
      <c r="B104" s="196"/>
      <c r="C104" s="197"/>
      <c r="D104" s="197"/>
      <c r="E104" s="197"/>
      <c r="F104" s="197"/>
      <c r="G104" s="198"/>
      <c r="H104" s="198"/>
      <c r="I104" s="198"/>
      <c r="J104" s="198"/>
      <c r="K104" s="223"/>
      <c r="L104" s="223"/>
      <c r="M104" s="223"/>
      <c r="N104" s="223"/>
    </row>
    <row r="105" spans="2:14" ht="15.95" customHeight="1">
      <c r="B105" s="630" t="s">
        <v>2</v>
      </c>
      <c r="C105" s="650" t="s">
        <v>118</v>
      </c>
      <c r="D105" s="651"/>
      <c r="E105" s="651"/>
      <c r="F105" s="652"/>
      <c r="G105" s="611">
        <f>'[1]Прайс двери'!$E$14+R$2</f>
        <v>3470</v>
      </c>
      <c r="H105" s="612"/>
      <c r="I105" s="612"/>
      <c r="J105" s="613"/>
      <c r="K105" s="201"/>
      <c r="L105" s="202"/>
      <c r="M105" s="202" t="s">
        <v>119</v>
      </c>
      <c r="N105" s="212"/>
    </row>
    <row r="106" spans="2:14" ht="15.95" customHeight="1">
      <c r="B106" s="631"/>
      <c r="C106" s="653"/>
      <c r="D106" s="654"/>
      <c r="E106" s="654"/>
      <c r="F106" s="655"/>
      <c r="G106" s="485"/>
      <c r="H106" s="486"/>
      <c r="I106" s="486"/>
      <c r="J106" s="487"/>
      <c r="K106" s="203" t="s">
        <v>226</v>
      </c>
      <c r="L106" s="204"/>
      <c r="M106" s="468" t="s">
        <v>290</v>
      </c>
      <c r="N106" s="469"/>
    </row>
    <row r="107" spans="2:14" ht="15.95" customHeight="1">
      <c r="B107" s="622" t="s">
        <v>3</v>
      </c>
      <c r="C107" s="624" t="s">
        <v>118</v>
      </c>
      <c r="D107" s="625"/>
      <c r="E107" s="625"/>
      <c r="F107" s="626"/>
      <c r="G107" s="482">
        <f>'[1]Прайс двери'!$E$41+R$2</f>
        <v>3590</v>
      </c>
      <c r="H107" s="483"/>
      <c r="I107" s="483"/>
      <c r="J107" s="484"/>
      <c r="K107" s="203" t="s">
        <v>873</v>
      </c>
      <c r="L107" s="204"/>
      <c r="M107" s="204" t="s">
        <v>343</v>
      </c>
      <c r="N107" s="205" t="s">
        <v>289</v>
      </c>
    </row>
    <row r="108" spans="2:14" ht="15.95" customHeight="1" thickBot="1">
      <c r="B108" s="623"/>
      <c r="C108" s="627"/>
      <c r="D108" s="628"/>
      <c r="E108" s="628"/>
      <c r="F108" s="629"/>
      <c r="G108" s="614"/>
      <c r="H108" s="615"/>
      <c r="I108" s="615"/>
      <c r="J108" s="616"/>
      <c r="K108" s="617" t="s">
        <v>874</v>
      </c>
      <c r="L108" s="468"/>
      <c r="M108" s="468" t="s">
        <v>314</v>
      </c>
      <c r="N108" s="469"/>
    </row>
    <row r="109" spans="2:14" ht="15.95" customHeight="1" thickTop="1">
      <c r="B109" s="505" t="s">
        <v>2</v>
      </c>
      <c r="C109" s="656" t="s">
        <v>254</v>
      </c>
      <c r="D109" s="657"/>
      <c r="E109" s="657"/>
      <c r="F109" s="658"/>
      <c r="G109" s="476">
        <f>'[1]Прайс двери'!$M$14+R$2</f>
        <v>3940</v>
      </c>
      <c r="H109" s="477"/>
      <c r="I109" s="477"/>
      <c r="J109" s="478"/>
      <c r="K109" s="260" t="s">
        <v>421</v>
      </c>
      <c r="L109" s="204"/>
      <c r="M109" s="468" t="s">
        <v>332</v>
      </c>
      <c r="N109" s="469"/>
    </row>
    <row r="110" spans="2:14" ht="15.95" customHeight="1">
      <c r="B110" s="522"/>
      <c r="C110" s="491"/>
      <c r="D110" s="492"/>
      <c r="E110" s="492"/>
      <c r="F110" s="493"/>
      <c r="G110" s="479"/>
      <c r="H110" s="480"/>
      <c r="I110" s="480"/>
      <c r="J110" s="481"/>
      <c r="K110" s="203" t="s">
        <v>120</v>
      </c>
      <c r="L110" s="204"/>
      <c r="M110" s="468" t="s">
        <v>334</v>
      </c>
      <c r="N110" s="469"/>
    </row>
    <row r="111" spans="2:14" ht="15.95" customHeight="1">
      <c r="B111" s="505" t="s">
        <v>3</v>
      </c>
      <c r="C111" s="507" t="s">
        <v>254</v>
      </c>
      <c r="D111" s="508"/>
      <c r="E111" s="508"/>
      <c r="F111" s="509"/>
      <c r="G111" s="470">
        <f>'[1]Прайс двери'!$M$41+R$2</f>
        <v>4040</v>
      </c>
      <c r="H111" s="471"/>
      <c r="I111" s="471"/>
      <c r="J111" s="472"/>
      <c r="K111" s="203" t="s">
        <v>121</v>
      </c>
      <c r="L111" s="204"/>
      <c r="M111" s="466" t="s">
        <v>987</v>
      </c>
      <c r="N111" s="467"/>
    </row>
    <row r="112" spans="2:14" ht="15.95" customHeight="1" thickBot="1">
      <c r="B112" s="506"/>
      <c r="C112" s="510"/>
      <c r="D112" s="511"/>
      <c r="E112" s="511"/>
      <c r="F112" s="512"/>
      <c r="G112" s="473"/>
      <c r="H112" s="474"/>
      <c r="I112" s="474"/>
      <c r="J112" s="475"/>
      <c r="K112" s="235" t="s">
        <v>875</v>
      </c>
      <c r="L112" s="218"/>
      <c r="M112" s="218"/>
      <c r="N112" s="219"/>
    </row>
    <row r="113" spans="2:14" ht="4.5" customHeight="1" thickBot="1">
      <c r="B113" s="196"/>
      <c r="C113" s="197"/>
      <c r="D113" s="197"/>
      <c r="E113" s="197"/>
      <c r="F113" s="197"/>
      <c r="G113" s="280"/>
      <c r="H113" s="280"/>
      <c r="I113" s="280"/>
      <c r="J113" s="280"/>
      <c r="K113" s="204"/>
      <c r="L113" s="204"/>
      <c r="M113" s="204"/>
      <c r="N113" s="204"/>
    </row>
    <row r="114" spans="2:14" ht="14.1" customHeight="1">
      <c r="B114" s="630" t="s">
        <v>2</v>
      </c>
      <c r="C114" s="650" t="s">
        <v>255</v>
      </c>
      <c r="D114" s="651"/>
      <c r="E114" s="651"/>
      <c r="F114" s="652"/>
      <c r="G114" s="611">
        <f>'[1]Прайс двери'!$E$15+R$2</f>
        <v>3670</v>
      </c>
      <c r="H114" s="612"/>
      <c r="I114" s="612"/>
      <c r="J114" s="613"/>
      <c r="K114" s="210"/>
      <c r="L114" s="211"/>
      <c r="M114" s="211"/>
      <c r="N114" s="212"/>
    </row>
    <row r="115" spans="2:14" ht="14.1" customHeight="1">
      <c r="B115" s="631"/>
      <c r="C115" s="653"/>
      <c r="D115" s="654"/>
      <c r="E115" s="654"/>
      <c r="F115" s="655"/>
      <c r="G115" s="485"/>
      <c r="H115" s="486"/>
      <c r="I115" s="486"/>
      <c r="J115" s="487"/>
      <c r="K115" s="222" t="s">
        <v>267</v>
      </c>
      <c r="L115" s="223"/>
      <c r="M115" s="206" t="s">
        <v>292</v>
      </c>
      <c r="N115" s="262"/>
    </row>
    <row r="116" spans="2:14" ht="14.1" customHeight="1">
      <c r="B116" s="622" t="s">
        <v>3</v>
      </c>
      <c r="C116" s="747" t="s">
        <v>255</v>
      </c>
      <c r="D116" s="748"/>
      <c r="E116" s="748"/>
      <c r="F116" s="749"/>
      <c r="G116" s="482">
        <f>'[1]Прайс двери'!$E$42+R$2</f>
        <v>3780</v>
      </c>
      <c r="H116" s="483"/>
      <c r="I116" s="483"/>
      <c r="J116" s="484"/>
      <c r="K116" s="222" t="s">
        <v>93</v>
      </c>
      <c r="L116" s="223" t="s">
        <v>106</v>
      </c>
      <c r="M116" s="204" t="s">
        <v>341</v>
      </c>
      <c r="N116" s="205" t="s">
        <v>96</v>
      </c>
    </row>
    <row r="117" spans="2:14" ht="14.1" customHeight="1">
      <c r="B117" s="648"/>
      <c r="C117" s="653"/>
      <c r="D117" s="654"/>
      <c r="E117" s="654"/>
      <c r="F117" s="655"/>
      <c r="G117" s="485"/>
      <c r="H117" s="486"/>
      <c r="I117" s="486"/>
      <c r="J117" s="487"/>
      <c r="K117" s="225" t="s">
        <v>293</v>
      </c>
      <c r="L117" s="234"/>
      <c r="M117" s="234" t="s">
        <v>294</v>
      </c>
      <c r="N117" s="264"/>
    </row>
    <row r="118" spans="2:14" ht="14.1" customHeight="1">
      <c r="B118" s="622" t="s">
        <v>4</v>
      </c>
      <c r="C118" s="624" t="s">
        <v>255</v>
      </c>
      <c r="D118" s="625"/>
      <c r="E118" s="625"/>
      <c r="F118" s="626"/>
      <c r="G118" s="482">
        <f>'[1]Прайс двери'!$E$59+R$2</f>
        <v>4970</v>
      </c>
      <c r="H118" s="483"/>
      <c r="I118" s="483"/>
      <c r="J118" s="484"/>
      <c r="K118" s="632" t="s">
        <v>108</v>
      </c>
      <c r="L118" s="466"/>
      <c r="M118" s="227" t="s">
        <v>128</v>
      </c>
      <c r="N118" s="209"/>
    </row>
    <row r="119" spans="2:14" ht="14.1" customHeight="1" thickBot="1">
      <c r="B119" s="623"/>
      <c r="C119" s="627"/>
      <c r="D119" s="628"/>
      <c r="E119" s="628"/>
      <c r="F119" s="629"/>
      <c r="G119" s="614"/>
      <c r="H119" s="615"/>
      <c r="I119" s="615"/>
      <c r="J119" s="616"/>
      <c r="K119" s="203" t="s">
        <v>268</v>
      </c>
      <c r="L119" s="223"/>
      <c r="M119" s="206" t="s">
        <v>333</v>
      </c>
      <c r="N119" s="262"/>
    </row>
    <row r="120" spans="2:14" ht="14.1" customHeight="1" thickTop="1">
      <c r="B120" s="505" t="s">
        <v>2</v>
      </c>
      <c r="C120" s="656" t="s">
        <v>256</v>
      </c>
      <c r="D120" s="657"/>
      <c r="E120" s="657"/>
      <c r="F120" s="658"/>
      <c r="G120" s="476">
        <f>'[1]Прайс двери'!$M$15+R$2</f>
        <v>4150</v>
      </c>
      <c r="H120" s="477"/>
      <c r="I120" s="477"/>
      <c r="J120" s="478"/>
      <c r="K120" s="203" t="s">
        <v>269</v>
      </c>
      <c r="L120" s="223"/>
      <c r="M120" s="206" t="s">
        <v>332</v>
      </c>
      <c r="N120" s="262"/>
    </row>
    <row r="121" spans="2:14" ht="14.1" customHeight="1">
      <c r="B121" s="522"/>
      <c r="C121" s="491"/>
      <c r="D121" s="492"/>
      <c r="E121" s="492"/>
      <c r="F121" s="493"/>
      <c r="G121" s="479"/>
      <c r="H121" s="480"/>
      <c r="I121" s="480"/>
      <c r="J121" s="481"/>
      <c r="K121" s="222" t="s">
        <v>230</v>
      </c>
      <c r="L121" s="223"/>
      <c r="M121" s="206" t="s">
        <v>334</v>
      </c>
      <c r="N121" s="262"/>
    </row>
    <row r="122" spans="2:14" ht="14.1" customHeight="1">
      <c r="B122" s="505" t="s">
        <v>3</v>
      </c>
      <c r="C122" s="543" t="s">
        <v>256</v>
      </c>
      <c r="D122" s="544"/>
      <c r="E122" s="544"/>
      <c r="F122" s="545"/>
      <c r="G122" s="470">
        <f>'[1]Прайс двери'!$M$42+R$2</f>
        <v>4260</v>
      </c>
      <c r="H122" s="471"/>
      <c r="I122" s="471"/>
      <c r="J122" s="472"/>
      <c r="K122" s="222" t="s">
        <v>270</v>
      </c>
      <c r="L122" s="217"/>
      <c r="M122" s="466" t="s">
        <v>988</v>
      </c>
      <c r="N122" s="467"/>
    </row>
    <row r="123" spans="2:14" ht="14.1" customHeight="1">
      <c r="B123" s="522"/>
      <c r="C123" s="491"/>
      <c r="D123" s="492"/>
      <c r="E123" s="492"/>
      <c r="F123" s="493"/>
      <c r="G123" s="479"/>
      <c r="H123" s="480"/>
      <c r="I123" s="480"/>
      <c r="J123" s="481"/>
      <c r="K123" s="228" t="s">
        <v>22</v>
      </c>
      <c r="L123" s="223"/>
      <c r="M123" s="217"/>
      <c r="N123" s="263"/>
    </row>
    <row r="124" spans="2:14" ht="14.1" customHeight="1">
      <c r="B124" s="505" t="s">
        <v>4</v>
      </c>
      <c r="C124" s="507" t="s">
        <v>256</v>
      </c>
      <c r="D124" s="508"/>
      <c r="E124" s="508"/>
      <c r="F124" s="509"/>
      <c r="G124" s="470">
        <f>'[1]Прайс двери'!$M$59+R$2</f>
        <v>5880</v>
      </c>
      <c r="H124" s="471"/>
      <c r="I124" s="471"/>
      <c r="J124" s="472"/>
      <c r="K124" s="222" t="s">
        <v>378</v>
      </c>
      <c r="L124" s="223"/>
      <c r="M124" s="208"/>
      <c r="N124" s="209"/>
    </row>
    <row r="125" spans="2:14" ht="14.1" customHeight="1" thickBot="1">
      <c r="B125" s="506"/>
      <c r="C125" s="510"/>
      <c r="D125" s="511"/>
      <c r="E125" s="511"/>
      <c r="F125" s="512"/>
      <c r="G125" s="473"/>
      <c r="H125" s="474"/>
      <c r="I125" s="474"/>
      <c r="J125" s="475"/>
      <c r="K125" s="213"/>
      <c r="L125" s="237"/>
      <c r="M125" s="237"/>
      <c r="N125" s="238"/>
    </row>
    <row r="126" spans="2:14" ht="4.5" customHeight="1" thickBot="1">
      <c r="B126" s="196"/>
      <c r="C126" s="197"/>
      <c r="D126" s="197"/>
      <c r="E126" s="197"/>
      <c r="F126" s="197"/>
      <c r="G126" s="280"/>
      <c r="H126" s="280"/>
      <c r="I126" s="280"/>
      <c r="J126" s="280"/>
      <c r="K126" s="204"/>
      <c r="L126" s="204"/>
      <c r="M126" s="204"/>
      <c r="N126" s="204"/>
    </row>
    <row r="127" spans="2:14" ht="14.1" customHeight="1">
      <c r="B127" s="630" t="s">
        <v>2</v>
      </c>
      <c r="C127" s="650" t="s">
        <v>122</v>
      </c>
      <c r="D127" s="651"/>
      <c r="E127" s="651"/>
      <c r="F127" s="652"/>
      <c r="G127" s="611">
        <f>'[1]Прайс двери'!$E$16+R$2</f>
        <v>3730</v>
      </c>
      <c r="H127" s="612"/>
      <c r="I127" s="612"/>
      <c r="J127" s="613"/>
      <c r="K127" s="201" t="s">
        <v>346</v>
      </c>
      <c r="L127" s="202"/>
      <c r="M127" s="202" t="s">
        <v>208</v>
      </c>
      <c r="N127" s="212"/>
    </row>
    <row r="128" spans="2:14" ht="14.1" customHeight="1">
      <c r="B128" s="631"/>
      <c r="C128" s="653"/>
      <c r="D128" s="654"/>
      <c r="E128" s="654"/>
      <c r="F128" s="655"/>
      <c r="G128" s="485"/>
      <c r="H128" s="486"/>
      <c r="I128" s="486"/>
      <c r="J128" s="487"/>
      <c r="K128" s="203" t="s">
        <v>345</v>
      </c>
      <c r="L128" s="204"/>
      <c r="M128" s="644" t="s">
        <v>1005</v>
      </c>
      <c r="N128" s="645"/>
    </row>
    <row r="129" spans="2:16" ht="14.1" customHeight="1">
      <c r="B129" s="622" t="s">
        <v>3</v>
      </c>
      <c r="C129" s="624" t="s">
        <v>122</v>
      </c>
      <c r="D129" s="625"/>
      <c r="E129" s="625"/>
      <c r="F129" s="626"/>
      <c r="G129" s="482">
        <f>'[1]Прайс двери'!$E$43+R$2</f>
        <v>3830</v>
      </c>
      <c r="H129" s="483"/>
      <c r="I129" s="483"/>
      <c r="J129" s="484"/>
      <c r="K129" s="203" t="s">
        <v>348</v>
      </c>
      <c r="L129" s="204" t="s">
        <v>347</v>
      </c>
      <c r="M129" s="468" t="s">
        <v>331</v>
      </c>
      <c r="N129" s="469"/>
    </row>
    <row r="130" spans="2:16" ht="14.1" customHeight="1" thickBot="1">
      <c r="B130" s="623"/>
      <c r="C130" s="627"/>
      <c r="D130" s="628"/>
      <c r="E130" s="628"/>
      <c r="F130" s="629"/>
      <c r="G130" s="614"/>
      <c r="H130" s="615"/>
      <c r="I130" s="615"/>
      <c r="J130" s="616"/>
      <c r="K130" s="203" t="s">
        <v>268</v>
      </c>
      <c r="L130" s="204"/>
      <c r="M130" s="204" t="s">
        <v>342</v>
      </c>
      <c r="N130" s="205" t="s">
        <v>289</v>
      </c>
    </row>
    <row r="131" spans="2:16" ht="14.1" customHeight="1" thickTop="1">
      <c r="B131" s="505" t="s">
        <v>2</v>
      </c>
      <c r="C131" s="656" t="s">
        <v>528</v>
      </c>
      <c r="D131" s="657"/>
      <c r="E131" s="657"/>
      <c r="F131" s="658"/>
      <c r="G131" s="476">
        <f>'[1]Прайс двери'!$M$16+R$2</f>
        <v>4250</v>
      </c>
      <c r="H131" s="477"/>
      <c r="I131" s="477"/>
      <c r="J131" s="478"/>
      <c r="K131" s="203" t="s">
        <v>269</v>
      </c>
      <c r="L131" s="204"/>
      <c r="M131" s="206" t="s">
        <v>314</v>
      </c>
      <c r="N131" s="262"/>
    </row>
    <row r="132" spans="2:16" ht="14.1" customHeight="1">
      <c r="B132" s="522"/>
      <c r="C132" s="491"/>
      <c r="D132" s="492"/>
      <c r="E132" s="492"/>
      <c r="F132" s="493"/>
      <c r="G132" s="479"/>
      <c r="H132" s="480"/>
      <c r="I132" s="480"/>
      <c r="J132" s="481"/>
      <c r="K132" s="222" t="s">
        <v>224</v>
      </c>
      <c r="L132" s="204" t="s">
        <v>123</v>
      </c>
      <c r="M132" s="206" t="s">
        <v>332</v>
      </c>
      <c r="N132" s="262"/>
    </row>
    <row r="133" spans="2:16" ht="14.1" customHeight="1">
      <c r="B133" s="505" t="s">
        <v>3</v>
      </c>
      <c r="C133" s="507" t="s">
        <v>529</v>
      </c>
      <c r="D133" s="508"/>
      <c r="E133" s="508"/>
      <c r="F133" s="509"/>
      <c r="G133" s="470">
        <f>'[1]Прайс двери'!$M$43+R$2</f>
        <v>4360</v>
      </c>
      <c r="H133" s="471"/>
      <c r="I133" s="471"/>
      <c r="J133" s="472"/>
      <c r="K133" s="203" t="s">
        <v>124</v>
      </c>
      <c r="L133" s="204"/>
      <c r="M133" s="206" t="s">
        <v>316</v>
      </c>
      <c r="N133" s="262"/>
    </row>
    <row r="134" spans="2:16" ht="14.1" customHeight="1" thickBot="1">
      <c r="B134" s="506"/>
      <c r="C134" s="510"/>
      <c r="D134" s="511"/>
      <c r="E134" s="511"/>
      <c r="F134" s="512"/>
      <c r="G134" s="473"/>
      <c r="H134" s="474"/>
      <c r="I134" s="474"/>
      <c r="J134" s="475"/>
      <c r="K134" s="235" t="s">
        <v>349</v>
      </c>
      <c r="L134" s="218"/>
      <c r="M134" s="466" t="s">
        <v>988</v>
      </c>
      <c r="N134" s="467"/>
    </row>
    <row r="135" spans="2:16" ht="5.25" customHeight="1" thickBot="1">
      <c r="B135" s="196"/>
      <c r="C135" s="197"/>
      <c r="D135" s="197"/>
      <c r="E135" s="197"/>
      <c r="F135" s="197"/>
      <c r="G135" s="198"/>
      <c r="H135" s="198"/>
      <c r="I135" s="198"/>
      <c r="J135" s="198"/>
      <c r="K135" s="223"/>
      <c r="L135" s="223"/>
      <c r="M135" s="223"/>
      <c r="N135" s="223"/>
    </row>
    <row r="136" spans="2:16" ht="12" customHeight="1">
      <c r="B136" s="630" t="s">
        <v>2</v>
      </c>
      <c r="C136" s="650" t="s">
        <v>125</v>
      </c>
      <c r="D136" s="651"/>
      <c r="E136" s="651"/>
      <c r="F136" s="652"/>
      <c r="G136" s="611">
        <f>'[1]Прайс двери'!$E$17+R$2</f>
        <v>4190</v>
      </c>
      <c r="H136" s="612"/>
      <c r="I136" s="612"/>
      <c r="J136" s="613"/>
      <c r="K136" s="210"/>
      <c r="L136" s="211"/>
      <c r="M136" s="618" t="s">
        <v>1005</v>
      </c>
      <c r="N136" s="619"/>
    </row>
    <row r="137" spans="2:16" ht="12" customHeight="1">
      <c r="B137" s="631"/>
      <c r="C137" s="653"/>
      <c r="D137" s="654"/>
      <c r="E137" s="654"/>
      <c r="F137" s="655"/>
      <c r="G137" s="485"/>
      <c r="H137" s="486"/>
      <c r="I137" s="486"/>
      <c r="J137" s="487"/>
      <c r="K137" s="222" t="s">
        <v>351</v>
      </c>
      <c r="L137" s="223"/>
      <c r="M137" s="620"/>
      <c r="N137" s="621"/>
    </row>
    <row r="138" spans="2:16" ht="12" customHeight="1">
      <c r="B138" s="622" t="s">
        <v>3</v>
      </c>
      <c r="C138" s="624" t="s">
        <v>125</v>
      </c>
      <c r="D138" s="625"/>
      <c r="E138" s="625"/>
      <c r="F138" s="626"/>
      <c r="G138" s="482">
        <f>'[1]Прайс двери'!$E$44+R$2</f>
        <v>4300</v>
      </c>
      <c r="H138" s="483"/>
      <c r="I138" s="483"/>
      <c r="J138" s="484"/>
      <c r="K138" s="222" t="s">
        <v>93</v>
      </c>
      <c r="L138" s="223" t="s">
        <v>106</v>
      </c>
      <c r="M138" s="468" t="s">
        <v>126</v>
      </c>
      <c r="N138" s="469"/>
    </row>
    <row r="139" spans="2:16" ht="12" customHeight="1">
      <c r="B139" s="648"/>
      <c r="C139" s="624"/>
      <c r="D139" s="625"/>
      <c r="E139" s="625"/>
      <c r="F139" s="626"/>
      <c r="G139" s="485"/>
      <c r="H139" s="486"/>
      <c r="I139" s="486"/>
      <c r="J139" s="487"/>
      <c r="K139" s="225" t="s">
        <v>127</v>
      </c>
      <c r="L139" s="234"/>
      <c r="M139" s="204" t="s">
        <v>370</v>
      </c>
      <c r="N139" s="205" t="s">
        <v>96</v>
      </c>
      <c r="P139" s="281"/>
    </row>
    <row r="140" spans="2:16" ht="12" customHeight="1">
      <c r="B140" s="622" t="s">
        <v>4</v>
      </c>
      <c r="C140" s="747" t="s">
        <v>125</v>
      </c>
      <c r="D140" s="748"/>
      <c r="E140" s="748"/>
      <c r="F140" s="749"/>
      <c r="G140" s="482">
        <f>'[1]Прайс двери'!$E$60+R$2</f>
        <v>6100</v>
      </c>
      <c r="H140" s="483"/>
      <c r="I140" s="483"/>
      <c r="J140" s="484"/>
      <c r="K140" s="632" t="s">
        <v>108</v>
      </c>
      <c r="L140" s="466"/>
      <c r="M140" s="234" t="s">
        <v>294</v>
      </c>
      <c r="N140" s="264"/>
    </row>
    <row r="141" spans="2:16" ht="12" customHeight="1" thickBot="1">
      <c r="B141" s="623"/>
      <c r="C141" s="627"/>
      <c r="D141" s="628"/>
      <c r="E141" s="628"/>
      <c r="F141" s="629"/>
      <c r="G141" s="614"/>
      <c r="H141" s="615"/>
      <c r="I141" s="615"/>
      <c r="J141" s="616"/>
      <c r="K141" s="203" t="s">
        <v>390</v>
      </c>
      <c r="L141" s="223"/>
      <c r="M141" s="227" t="s">
        <v>128</v>
      </c>
      <c r="N141" s="209"/>
    </row>
    <row r="142" spans="2:16" ht="12" customHeight="1" thickTop="1">
      <c r="B142" s="505" t="s">
        <v>2</v>
      </c>
      <c r="C142" s="507" t="s">
        <v>247</v>
      </c>
      <c r="D142" s="508"/>
      <c r="E142" s="508"/>
      <c r="F142" s="509"/>
      <c r="G142" s="476">
        <f>'[1]Прайс двери'!$M$17+R$2</f>
        <v>4730</v>
      </c>
      <c r="H142" s="477"/>
      <c r="I142" s="477"/>
      <c r="J142" s="478"/>
      <c r="K142" s="203" t="s">
        <v>271</v>
      </c>
      <c r="L142" s="223"/>
      <c r="M142" s="468" t="s">
        <v>235</v>
      </c>
      <c r="N142" s="469"/>
    </row>
    <row r="143" spans="2:16" ht="12" customHeight="1">
      <c r="B143" s="522"/>
      <c r="C143" s="507"/>
      <c r="D143" s="508"/>
      <c r="E143" s="508"/>
      <c r="F143" s="509"/>
      <c r="G143" s="479"/>
      <c r="H143" s="480"/>
      <c r="I143" s="480"/>
      <c r="J143" s="481"/>
      <c r="K143" s="222" t="s">
        <v>979</v>
      </c>
      <c r="L143" s="223"/>
      <c r="M143" s="468" t="s">
        <v>236</v>
      </c>
      <c r="N143" s="469"/>
    </row>
    <row r="144" spans="2:16" ht="12" customHeight="1">
      <c r="B144" s="505" t="s">
        <v>3</v>
      </c>
      <c r="C144" s="543" t="s">
        <v>248</v>
      </c>
      <c r="D144" s="544"/>
      <c r="E144" s="544"/>
      <c r="F144" s="545"/>
      <c r="G144" s="470">
        <f>'[1]Прайс двери'!$M$44+R$2</f>
        <v>4850</v>
      </c>
      <c r="H144" s="471"/>
      <c r="I144" s="471"/>
      <c r="J144" s="472"/>
      <c r="K144" s="222" t="s">
        <v>272</v>
      </c>
      <c r="L144" s="217"/>
      <c r="M144" s="206" t="s">
        <v>186</v>
      </c>
      <c r="N144" s="262"/>
    </row>
    <row r="145" spans="2:14" ht="12" customHeight="1">
      <c r="B145" s="522"/>
      <c r="C145" s="491"/>
      <c r="D145" s="492"/>
      <c r="E145" s="492"/>
      <c r="F145" s="493"/>
      <c r="G145" s="479"/>
      <c r="H145" s="480"/>
      <c r="I145" s="480"/>
      <c r="J145" s="481"/>
      <c r="K145" s="228" t="s">
        <v>227</v>
      </c>
      <c r="L145" s="223"/>
      <c r="M145" s="466" t="s">
        <v>988</v>
      </c>
      <c r="N145" s="467"/>
    </row>
    <row r="146" spans="2:14" ht="12" customHeight="1">
      <c r="B146" s="505" t="s">
        <v>4</v>
      </c>
      <c r="C146" s="507" t="s">
        <v>249</v>
      </c>
      <c r="D146" s="508"/>
      <c r="E146" s="508"/>
      <c r="F146" s="509"/>
      <c r="G146" s="470">
        <f>'[1]Прайс двери'!$M$60+R$2</f>
        <v>6880</v>
      </c>
      <c r="H146" s="471"/>
      <c r="I146" s="471"/>
      <c r="J146" s="472"/>
      <c r="K146" s="222" t="s">
        <v>379</v>
      </c>
      <c r="L146" s="223"/>
      <c r="M146" s="208"/>
      <c r="N146" s="209"/>
    </row>
    <row r="147" spans="2:14" ht="12" customHeight="1" thickBot="1">
      <c r="B147" s="506"/>
      <c r="C147" s="510"/>
      <c r="D147" s="511"/>
      <c r="E147" s="511"/>
      <c r="F147" s="512"/>
      <c r="G147" s="473"/>
      <c r="H147" s="474"/>
      <c r="I147" s="474"/>
      <c r="J147" s="475"/>
      <c r="K147" s="213"/>
      <c r="L147" s="237"/>
      <c r="M147" s="237"/>
      <c r="N147" s="238"/>
    </row>
    <row r="148" spans="2:14" ht="3.95" customHeight="1" thickBot="1">
      <c r="B148" s="196"/>
      <c r="C148" s="197"/>
      <c r="D148" s="197"/>
      <c r="E148" s="197"/>
      <c r="F148" s="197"/>
      <c r="G148" s="198"/>
      <c r="H148" s="198"/>
      <c r="I148" s="198"/>
      <c r="J148" s="198"/>
      <c r="K148" s="223"/>
      <c r="L148" s="223"/>
      <c r="M148" s="223"/>
      <c r="N148" s="223"/>
    </row>
    <row r="149" spans="2:14" ht="12" customHeight="1">
      <c r="B149" s="630" t="s">
        <v>2</v>
      </c>
      <c r="C149" s="650" t="s">
        <v>273</v>
      </c>
      <c r="D149" s="651"/>
      <c r="E149" s="651"/>
      <c r="F149" s="652"/>
      <c r="G149" s="611">
        <f>'[1]Прайс двери'!$E$18+R$2</f>
        <v>4200</v>
      </c>
      <c r="H149" s="612"/>
      <c r="I149" s="612"/>
      <c r="J149" s="613"/>
      <c r="K149" s="210"/>
      <c r="L149" s="211"/>
      <c r="M149" s="211"/>
      <c r="N149" s="212"/>
    </row>
    <row r="150" spans="2:14" ht="12" customHeight="1">
      <c r="B150" s="631"/>
      <c r="C150" s="653"/>
      <c r="D150" s="654"/>
      <c r="E150" s="654"/>
      <c r="F150" s="655"/>
      <c r="G150" s="485"/>
      <c r="H150" s="486"/>
      <c r="I150" s="486"/>
      <c r="J150" s="487"/>
      <c r="K150" s="222" t="s">
        <v>351</v>
      </c>
      <c r="L150" s="223"/>
      <c r="M150" s="204"/>
      <c r="N150" s="205"/>
    </row>
    <row r="151" spans="2:14" ht="12" customHeight="1">
      <c r="B151" s="622" t="s">
        <v>3</v>
      </c>
      <c r="C151" s="624" t="s">
        <v>273</v>
      </c>
      <c r="D151" s="625"/>
      <c r="E151" s="625"/>
      <c r="F151" s="626"/>
      <c r="G151" s="482">
        <f>'[1]Прайс двери'!$E$45+R$2</f>
        <v>4310</v>
      </c>
      <c r="H151" s="483"/>
      <c r="I151" s="483"/>
      <c r="J151" s="484"/>
      <c r="K151" s="222" t="s">
        <v>93</v>
      </c>
      <c r="L151" s="223" t="s">
        <v>106</v>
      </c>
      <c r="M151" s="468" t="s">
        <v>126</v>
      </c>
      <c r="N151" s="469"/>
    </row>
    <row r="152" spans="2:14" ht="12" customHeight="1">
      <c r="B152" s="648"/>
      <c r="C152" s="624"/>
      <c r="D152" s="625"/>
      <c r="E152" s="625"/>
      <c r="F152" s="626"/>
      <c r="G152" s="485"/>
      <c r="H152" s="486"/>
      <c r="I152" s="486"/>
      <c r="J152" s="487"/>
      <c r="K152" s="225" t="s">
        <v>127</v>
      </c>
      <c r="L152" s="234"/>
      <c r="M152" s="204" t="s">
        <v>370</v>
      </c>
      <c r="N152" s="205" t="s">
        <v>96</v>
      </c>
    </row>
    <row r="153" spans="2:14" ht="12" customHeight="1">
      <c r="B153" s="622" t="s">
        <v>4</v>
      </c>
      <c r="C153" s="747" t="s">
        <v>273</v>
      </c>
      <c r="D153" s="748"/>
      <c r="E153" s="748"/>
      <c r="F153" s="749"/>
      <c r="G153" s="482">
        <f>'[1]Прайс двери'!$E$61+R$2</f>
        <v>6120</v>
      </c>
      <c r="H153" s="483"/>
      <c r="I153" s="483"/>
      <c r="J153" s="484"/>
      <c r="K153" s="632" t="s">
        <v>508</v>
      </c>
      <c r="L153" s="466"/>
      <c r="M153" s="464" t="s">
        <v>302</v>
      </c>
      <c r="N153" s="465"/>
    </row>
    <row r="154" spans="2:14" ht="12" customHeight="1" thickBot="1">
      <c r="B154" s="623"/>
      <c r="C154" s="627"/>
      <c r="D154" s="628"/>
      <c r="E154" s="628"/>
      <c r="F154" s="629"/>
      <c r="G154" s="614"/>
      <c r="H154" s="615"/>
      <c r="I154" s="615"/>
      <c r="J154" s="616"/>
      <c r="K154" s="203" t="s">
        <v>245</v>
      </c>
      <c r="L154" s="223"/>
      <c r="M154" s="227" t="s">
        <v>128</v>
      </c>
      <c r="N154" s="209"/>
    </row>
    <row r="155" spans="2:14" ht="12" customHeight="1" thickTop="1">
      <c r="B155" s="505" t="s">
        <v>2</v>
      </c>
      <c r="C155" s="656" t="s">
        <v>274</v>
      </c>
      <c r="D155" s="657"/>
      <c r="E155" s="657"/>
      <c r="F155" s="658"/>
      <c r="G155" s="476">
        <f>'[1]Прайс двери'!$M$18+R$2</f>
        <v>4770</v>
      </c>
      <c r="H155" s="477"/>
      <c r="I155" s="477"/>
      <c r="J155" s="478"/>
      <c r="K155" s="228" t="s">
        <v>21</v>
      </c>
      <c r="L155" s="223"/>
      <c r="M155" s="468" t="s">
        <v>235</v>
      </c>
      <c r="N155" s="469"/>
    </row>
    <row r="156" spans="2:14" ht="12" customHeight="1">
      <c r="B156" s="522"/>
      <c r="C156" s="507"/>
      <c r="D156" s="508"/>
      <c r="E156" s="508"/>
      <c r="F156" s="509"/>
      <c r="G156" s="479"/>
      <c r="H156" s="480"/>
      <c r="I156" s="480"/>
      <c r="J156" s="481"/>
      <c r="K156" s="222" t="s">
        <v>979</v>
      </c>
      <c r="L156" s="223"/>
      <c r="M156" s="468" t="s">
        <v>236</v>
      </c>
      <c r="N156" s="469"/>
    </row>
    <row r="157" spans="2:14" ht="12" customHeight="1">
      <c r="B157" s="505" t="s">
        <v>3</v>
      </c>
      <c r="C157" s="543" t="s">
        <v>274</v>
      </c>
      <c r="D157" s="544"/>
      <c r="E157" s="544"/>
      <c r="F157" s="545"/>
      <c r="G157" s="470">
        <f>'[1]Прайс двери'!$M$45+R$2</f>
        <v>4860</v>
      </c>
      <c r="H157" s="471"/>
      <c r="I157" s="471"/>
      <c r="J157" s="472"/>
      <c r="K157" s="222" t="s">
        <v>272</v>
      </c>
      <c r="L157" s="217"/>
      <c r="M157" s="468" t="s">
        <v>186</v>
      </c>
      <c r="N157" s="469"/>
    </row>
    <row r="158" spans="2:14" ht="12" customHeight="1">
      <c r="B158" s="522"/>
      <c r="C158" s="491"/>
      <c r="D158" s="492"/>
      <c r="E158" s="492"/>
      <c r="F158" s="493"/>
      <c r="G158" s="479"/>
      <c r="H158" s="480"/>
      <c r="I158" s="480"/>
      <c r="J158" s="481"/>
      <c r="K158" s="228" t="s">
        <v>227</v>
      </c>
      <c r="L158" s="223"/>
      <c r="M158" s="466" t="s">
        <v>988</v>
      </c>
      <c r="N158" s="467"/>
    </row>
    <row r="159" spans="2:14" ht="12" customHeight="1">
      <c r="B159" s="505" t="s">
        <v>4</v>
      </c>
      <c r="C159" s="507" t="s">
        <v>274</v>
      </c>
      <c r="D159" s="508"/>
      <c r="E159" s="508"/>
      <c r="F159" s="509"/>
      <c r="G159" s="470">
        <f>'[1]Прайс двери'!$M$61+R$2</f>
        <v>6910</v>
      </c>
      <c r="H159" s="471"/>
      <c r="I159" s="471"/>
      <c r="J159" s="472"/>
      <c r="K159" s="222" t="s">
        <v>379</v>
      </c>
      <c r="L159" s="223"/>
      <c r="M159" s="208"/>
      <c r="N159" s="209"/>
    </row>
    <row r="160" spans="2:14" ht="12" customHeight="1" thickBot="1">
      <c r="B160" s="506"/>
      <c r="C160" s="510"/>
      <c r="D160" s="511"/>
      <c r="E160" s="511"/>
      <c r="F160" s="512"/>
      <c r="G160" s="473"/>
      <c r="H160" s="474"/>
      <c r="I160" s="474"/>
      <c r="J160" s="475"/>
      <c r="K160" s="646"/>
      <c r="L160" s="647"/>
      <c r="M160" s="237"/>
      <c r="N160" s="238"/>
    </row>
    <row r="161" spans="2:19" ht="3.75" customHeight="1" thickBot="1">
      <c r="B161" s="196"/>
      <c r="C161" s="197"/>
      <c r="D161" s="197"/>
      <c r="E161" s="197"/>
      <c r="F161" s="197"/>
      <c r="G161" s="198"/>
      <c r="H161" s="198"/>
      <c r="I161" s="198"/>
      <c r="J161" s="198"/>
      <c r="K161" s="223"/>
      <c r="L161" s="223"/>
      <c r="M161" s="223"/>
      <c r="N161" s="223"/>
    </row>
    <row r="162" spans="2:19" ht="12" customHeight="1">
      <c r="B162" s="630" t="s">
        <v>2</v>
      </c>
      <c r="C162" s="650" t="s">
        <v>129</v>
      </c>
      <c r="D162" s="651"/>
      <c r="E162" s="651"/>
      <c r="F162" s="652"/>
      <c r="G162" s="611">
        <f>'[1]Прайс двери'!$E$19+R$2</f>
        <v>4520</v>
      </c>
      <c r="H162" s="612"/>
      <c r="I162" s="612"/>
      <c r="J162" s="613"/>
      <c r="K162" s="210"/>
      <c r="L162" s="211"/>
      <c r="M162" s="211"/>
      <c r="N162" s="212"/>
    </row>
    <row r="163" spans="2:19" ht="12" customHeight="1">
      <c r="B163" s="631"/>
      <c r="C163" s="624"/>
      <c r="D163" s="625"/>
      <c r="E163" s="625"/>
      <c r="F163" s="626"/>
      <c r="G163" s="485"/>
      <c r="H163" s="486"/>
      <c r="I163" s="486"/>
      <c r="J163" s="487"/>
      <c r="K163" s="222" t="s">
        <v>91</v>
      </c>
      <c r="L163" s="223" t="s">
        <v>229</v>
      </c>
      <c r="M163" s="468" t="s">
        <v>147</v>
      </c>
      <c r="N163" s="469"/>
    </row>
    <row r="164" spans="2:19" ht="12" customHeight="1">
      <c r="B164" s="622" t="s">
        <v>3</v>
      </c>
      <c r="C164" s="747" t="s">
        <v>129</v>
      </c>
      <c r="D164" s="748"/>
      <c r="E164" s="748"/>
      <c r="F164" s="749"/>
      <c r="G164" s="482">
        <f>'[1]Прайс двери'!$E$46+R$2</f>
        <v>4620</v>
      </c>
      <c r="H164" s="483"/>
      <c r="I164" s="483"/>
      <c r="J164" s="484"/>
      <c r="K164" s="222" t="s">
        <v>93</v>
      </c>
      <c r="L164" s="223" t="s">
        <v>106</v>
      </c>
      <c r="M164" s="468" t="s">
        <v>126</v>
      </c>
      <c r="N164" s="469"/>
    </row>
    <row r="165" spans="2:19" ht="12" customHeight="1">
      <c r="B165" s="631"/>
      <c r="C165" s="653"/>
      <c r="D165" s="654"/>
      <c r="E165" s="654"/>
      <c r="F165" s="655"/>
      <c r="G165" s="485"/>
      <c r="H165" s="486"/>
      <c r="I165" s="486"/>
      <c r="J165" s="487"/>
      <c r="K165" s="225" t="s">
        <v>127</v>
      </c>
      <c r="L165" s="227" t="s">
        <v>228</v>
      </c>
      <c r="M165" s="204" t="s">
        <v>370</v>
      </c>
      <c r="N165" s="205" t="s">
        <v>96</v>
      </c>
    </row>
    <row r="166" spans="2:19" ht="12" customHeight="1">
      <c r="B166" s="648" t="s">
        <v>4</v>
      </c>
      <c r="C166" s="747" t="s">
        <v>130</v>
      </c>
      <c r="D166" s="748"/>
      <c r="E166" s="748"/>
      <c r="F166" s="749"/>
      <c r="G166" s="482">
        <f>'[1]Прайс двери'!$E$62+R$2</f>
        <v>6380</v>
      </c>
      <c r="H166" s="483"/>
      <c r="I166" s="483"/>
      <c r="J166" s="484"/>
      <c r="K166" s="632" t="s">
        <v>108</v>
      </c>
      <c r="L166" s="466"/>
      <c r="M166" s="464" t="s">
        <v>302</v>
      </c>
      <c r="N166" s="465"/>
      <c r="Q166" s="976"/>
      <c r="R166" s="976"/>
      <c r="S166" s="976"/>
    </row>
    <row r="167" spans="2:19" ht="12" customHeight="1" thickBot="1">
      <c r="B167" s="623"/>
      <c r="C167" s="627"/>
      <c r="D167" s="628"/>
      <c r="E167" s="628"/>
      <c r="F167" s="629"/>
      <c r="G167" s="614"/>
      <c r="H167" s="615"/>
      <c r="I167" s="615"/>
      <c r="J167" s="616"/>
      <c r="K167" s="203" t="s">
        <v>132</v>
      </c>
      <c r="L167" s="223"/>
      <c r="M167" s="227" t="s">
        <v>128</v>
      </c>
      <c r="N167" s="209"/>
      <c r="Q167" s="976"/>
      <c r="R167" s="976"/>
      <c r="S167" s="976"/>
    </row>
    <row r="168" spans="2:19" ht="12" customHeight="1" thickTop="1">
      <c r="B168" s="505" t="s">
        <v>2</v>
      </c>
      <c r="C168" s="656" t="s">
        <v>257</v>
      </c>
      <c r="D168" s="657"/>
      <c r="E168" s="657"/>
      <c r="F168" s="658"/>
      <c r="G168" s="476">
        <f>'[1]Прайс двери'!$M$19+R$2</f>
        <v>5070</v>
      </c>
      <c r="H168" s="477"/>
      <c r="I168" s="477"/>
      <c r="J168" s="478"/>
      <c r="K168" s="228" t="s">
        <v>21</v>
      </c>
      <c r="L168" s="223"/>
      <c r="M168" s="468" t="s">
        <v>235</v>
      </c>
      <c r="N168" s="469"/>
      <c r="Q168" s="976"/>
      <c r="R168" s="976"/>
      <c r="S168" s="976"/>
    </row>
    <row r="169" spans="2:19" ht="12" customHeight="1">
      <c r="B169" s="522"/>
      <c r="C169" s="491"/>
      <c r="D169" s="492"/>
      <c r="E169" s="492"/>
      <c r="F169" s="493"/>
      <c r="G169" s="479"/>
      <c r="H169" s="480"/>
      <c r="I169" s="480"/>
      <c r="J169" s="481"/>
      <c r="K169" s="222" t="s">
        <v>224</v>
      </c>
      <c r="L169" s="223"/>
      <c r="M169" s="468" t="s">
        <v>236</v>
      </c>
      <c r="N169" s="469"/>
      <c r="Q169" s="976"/>
      <c r="R169" s="976"/>
      <c r="S169" s="976"/>
    </row>
    <row r="170" spans="2:19" ht="12" customHeight="1">
      <c r="B170" s="505" t="s">
        <v>3</v>
      </c>
      <c r="C170" s="507" t="s">
        <v>258</v>
      </c>
      <c r="D170" s="508"/>
      <c r="E170" s="508"/>
      <c r="F170" s="509"/>
      <c r="G170" s="470">
        <f>'[1]Прайс двери'!$M$46+R$2</f>
        <v>5170</v>
      </c>
      <c r="H170" s="471"/>
      <c r="I170" s="471"/>
      <c r="J170" s="472"/>
      <c r="K170" s="222" t="s">
        <v>135</v>
      </c>
      <c r="L170" s="217"/>
      <c r="M170" s="468" t="s">
        <v>186</v>
      </c>
      <c r="N170" s="469"/>
      <c r="Q170" s="976"/>
      <c r="R170" s="976"/>
      <c r="S170" s="976"/>
    </row>
    <row r="171" spans="2:19" ht="12" customHeight="1">
      <c r="B171" s="522"/>
      <c r="C171" s="507"/>
      <c r="D171" s="508"/>
      <c r="E171" s="508"/>
      <c r="F171" s="509"/>
      <c r="G171" s="479"/>
      <c r="H171" s="480"/>
      <c r="I171" s="480"/>
      <c r="J171" s="481"/>
      <c r="K171" s="228" t="s">
        <v>980</v>
      </c>
      <c r="L171" s="223"/>
      <c r="M171" s="466" t="s">
        <v>988</v>
      </c>
      <c r="N171" s="467"/>
      <c r="Q171" s="976"/>
      <c r="R171" s="976"/>
      <c r="S171" s="976"/>
    </row>
    <row r="172" spans="2:19" ht="12" customHeight="1">
      <c r="B172" s="505" t="s">
        <v>4</v>
      </c>
      <c r="C172" s="543" t="s">
        <v>257</v>
      </c>
      <c r="D172" s="544"/>
      <c r="E172" s="544"/>
      <c r="F172" s="545"/>
      <c r="G172" s="470">
        <f>'[1]Прайс двери'!$M$62+R$2</f>
        <v>7170</v>
      </c>
      <c r="H172" s="471"/>
      <c r="I172" s="471"/>
      <c r="J172" s="472"/>
      <c r="K172" s="222" t="s">
        <v>379</v>
      </c>
      <c r="L172" s="223"/>
      <c r="M172" s="208"/>
      <c r="N172" s="209"/>
      <c r="Q172" s="976"/>
      <c r="R172" s="976"/>
      <c r="S172" s="976"/>
    </row>
    <row r="173" spans="2:19" ht="12" customHeight="1" thickBot="1">
      <c r="B173" s="506"/>
      <c r="C173" s="510"/>
      <c r="D173" s="511"/>
      <c r="E173" s="511"/>
      <c r="F173" s="512"/>
      <c r="G173" s="473"/>
      <c r="H173" s="474"/>
      <c r="I173" s="474"/>
      <c r="J173" s="475"/>
      <c r="K173" s="213"/>
      <c r="L173" s="237"/>
      <c r="M173" s="237"/>
      <c r="N173" s="238"/>
      <c r="Q173" s="976"/>
      <c r="R173" s="976"/>
      <c r="S173" s="976"/>
    </row>
    <row r="174" spans="2:19" ht="3.75" customHeight="1" thickBot="1">
      <c r="B174" s="196"/>
      <c r="C174" s="197"/>
      <c r="D174" s="197"/>
      <c r="E174" s="197"/>
      <c r="F174" s="197"/>
      <c r="G174" s="198"/>
      <c r="H174" s="198"/>
      <c r="I174" s="198"/>
      <c r="J174" s="198"/>
      <c r="K174" s="223"/>
      <c r="L174" s="223"/>
      <c r="M174" s="223"/>
      <c r="N174" s="223"/>
    </row>
    <row r="175" spans="2:19" ht="11.1" customHeight="1">
      <c r="B175" s="630" t="s">
        <v>2</v>
      </c>
      <c r="C175" s="650" t="s">
        <v>250</v>
      </c>
      <c r="D175" s="651"/>
      <c r="E175" s="651"/>
      <c r="F175" s="652"/>
      <c r="G175" s="611">
        <f>'[1]Прайс двери'!$E$20+R$2</f>
        <v>4180</v>
      </c>
      <c r="H175" s="612"/>
      <c r="I175" s="612"/>
      <c r="J175" s="613"/>
      <c r="K175" s="210"/>
      <c r="L175" s="211"/>
      <c r="M175" s="211"/>
      <c r="N175" s="212"/>
    </row>
    <row r="176" spans="2:19" ht="11.1" customHeight="1">
      <c r="B176" s="631"/>
      <c r="C176" s="653"/>
      <c r="D176" s="654"/>
      <c r="E176" s="654"/>
      <c r="F176" s="655"/>
      <c r="G176" s="485"/>
      <c r="H176" s="486"/>
      <c r="I176" s="486"/>
      <c r="J176" s="487"/>
      <c r="K176" s="222" t="s">
        <v>359</v>
      </c>
      <c r="L176" s="223"/>
      <c r="M176" s="206" t="s">
        <v>147</v>
      </c>
      <c r="N176" s="262"/>
    </row>
    <row r="177" spans="2:14" ht="11.1" customHeight="1">
      <c r="B177" s="622" t="s">
        <v>3</v>
      </c>
      <c r="C177" s="747" t="s">
        <v>250</v>
      </c>
      <c r="D177" s="748"/>
      <c r="E177" s="748"/>
      <c r="F177" s="749"/>
      <c r="G177" s="482">
        <f>'[1]Прайс двери'!$E$47+R$2</f>
        <v>4290</v>
      </c>
      <c r="H177" s="483"/>
      <c r="I177" s="483"/>
      <c r="J177" s="484"/>
      <c r="K177" s="222" t="s">
        <v>93</v>
      </c>
      <c r="L177" s="223" t="s">
        <v>106</v>
      </c>
      <c r="M177" s="468" t="s">
        <v>126</v>
      </c>
      <c r="N177" s="469"/>
    </row>
    <row r="178" spans="2:14" ht="11.1" customHeight="1">
      <c r="B178" s="648"/>
      <c r="C178" s="653"/>
      <c r="D178" s="654"/>
      <c r="E178" s="654"/>
      <c r="F178" s="655"/>
      <c r="G178" s="485"/>
      <c r="H178" s="486"/>
      <c r="I178" s="486"/>
      <c r="J178" s="487"/>
      <c r="K178" s="225" t="s">
        <v>127</v>
      </c>
      <c r="L178" s="227" t="s">
        <v>352</v>
      </c>
      <c r="M178" s="204" t="s">
        <v>370</v>
      </c>
      <c r="N178" s="205" t="s">
        <v>96</v>
      </c>
    </row>
    <row r="179" spans="2:14" ht="11.1" customHeight="1">
      <c r="B179" s="622" t="s">
        <v>4</v>
      </c>
      <c r="C179" s="624" t="s">
        <v>250</v>
      </c>
      <c r="D179" s="625"/>
      <c r="E179" s="625"/>
      <c r="F179" s="626"/>
      <c r="G179" s="482">
        <f>'[1]Прайс двери'!$E$63+R$2</f>
        <v>6060</v>
      </c>
      <c r="H179" s="483"/>
      <c r="I179" s="483"/>
      <c r="J179" s="484"/>
      <c r="K179" s="632" t="s">
        <v>108</v>
      </c>
      <c r="L179" s="466"/>
      <c r="M179" s="234" t="s">
        <v>302</v>
      </c>
      <c r="N179" s="264"/>
    </row>
    <row r="180" spans="2:14" ht="11.1" customHeight="1" thickBot="1">
      <c r="B180" s="623"/>
      <c r="C180" s="624"/>
      <c r="D180" s="625"/>
      <c r="E180" s="625"/>
      <c r="F180" s="626"/>
      <c r="G180" s="614"/>
      <c r="H180" s="615"/>
      <c r="I180" s="615"/>
      <c r="J180" s="616"/>
      <c r="K180" s="203" t="s">
        <v>275</v>
      </c>
      <c r="L180" s="223"/>
      <c r="M180" s="393" t="s">
        <v>128</v>
      </c>
      <c r="N180" s="394"/>
    </row>
    <row r="181" spans="2:14" ht="11.1" customHeight="1" thickTop="1">
      <c r="B181" s="505" t="s">
        <v>2</v>
      </c>
      <c r="C181" s="656" t="s">
        <v>277</v>
      </c>
      <c r="D181" s="657"/>
      <c r="E181" s="657"/>
      <c r="F181" s="658"/>
      <c r="G181" s="476">
        <f>'[1]Прайс двери'!$M$20+R$2</f>
        <v>4730</v>
      </c>
      <c r="H181" s="477"/>
      <c r="I181" s="477"/>
      <c r="J181" s="478"/>
      <c r="K181" s="228" t="s">
        <v>276</v>
      </c>
      <c r="L181" s="223"/>
      <c r="M181" s="204" t="s">
        <v>235</v>
      </c>
      <c r="N181" s="205"/>
    </row>
    <row r="182" spans="2:14" ht="11.1" customHeight="1">
      <c r="B182" s="522"/>
      <c r="C182" s="491"/>
      <c r="D182" s="492"/>
      <c r="E182" s="492"/>
      <c r="F182" s="493"/>
      <c r="G182" s="479"/>
      <c r="H182" s="480"/>
      <c r="I182" s="480"/>
      <c r="J182" s="481"/>
      <c r="K182" s="228" t="s">
        <v>21</v>
      </c>
      <c r="L182" s="223"/>
      <c r="M182" s="204" t="s">
        <v>236</v>
      </c>
      <c r="N182" s="205"/>
    </row>
    <row r="183" spans="2:14" ht="11.1" customHeight="1">
      <c r="B183" s="505" t="s">
        <v>3</v>
      </c>
      <c r="C183" s="543" t="s">
        <v>278</v>
      </c>
      <c r="D183" s="544"/>
      <c r="E183" s="544"/>
      <c r="F183" s="545"/>
      <c r="G183" s="470">
        <f>'[1]Прайс двери'!$M$47+R$2</f>
        <v>4840</v>
      </c>
      <c r="H183" s="471"/>
      <c r="I183" s="471"/>
      <c r="J183" s="472"/>
      <c r="K183" s="222" t="s">
        <v>981</v>
      </c>
      <c r="L183" s="217"/>
      <c r="M183" s="206" t="s">
        <v>186</v>
      </c>
      <c r="N183" s="262"/>
    </row>
    <row r="184" spans="2:14" ht="11.1" customHeight="1">
      <c r="B184" s="522"/>
      <c r="C184" s="507"/>
      <c r="D184" s="508"/>
      <c r="E184" s="508"/>
      <c r="F184" s="509"/>
      <c r="G184" s="479"/>
      <c r="H184" s="480"/>
      <c r="I184" s="480"/>
      <c r="J184" s="481"/>
      <c r="K184" s="222" t="s">
        <v>135</v>
      </c>
      <c r="L184" s="223"/>
      <c r="M184" s="466" t="s">
        <v>988</v>
      </c>
      <c r="N184" s="467"/>
    </row>
    <row r="185" spans="2:14" ht="11.1" customHeight="1">
      <c r="B185" s="505" t="s">
        <v>4</v>
      </c>
      <c r="C185" s="543" t="s">
        <v>278</v>
      </c>
      <c r="D185" s="544"/>
      <c r="E185" s="544"/>
      <c r="F185" s="545"/>
      <c r="G185" s="470">
        <f>'[1]Прайс двери'!$M$63+R$2</f>
        <v>6850</v>
      </c>
      <c r="H185" s="471"/>
      <c r="I185" s="471"/>
      <c r="J185" s="472"/>
      <c r="K185" s="632" t="s">
        <v>509</v>
      </c>
      <c r="L185" s="466"/>
      <c r="M185" s="466"/>
      <c r="N185" s="467"/>
    </row>
    <row r="186" spans="2:14" ht="11.1" customHeight="1" thickBot="1">
      <c r="B186" s="506"/>
      <c r="C186" s="510"/>
      <c r="D186" s="511"/>
      <c r="E186" s="511"/>
      <c r="F186" s="512"/>
      <c r="G186" s="473"/>
      <c r="H186" s="474"/>
      <c r="I186" s="474"/>
      <c r="J186" s="475"/>
      <c r="K186" s="265"/>
      <c r="L186" s="237"/>
      <c r="M186" s="824"/>
      <c r="N186" s="825"/>
    </row>
    <row r="187" spans="2:14" ht="3.95" customHeight="1" thickBot="1">
      <c r="B187" s="196"/>
      <c r="C187" s="197"/>
      <c r="D187" s="197"/>
      <c r="E187" s="197"/>
      <c r="F187" s="197"/>
      <c r="G187" s="230"/>
      <c r="H187" s="230"/>
      <c r="I187" s="230"/>
      <c r="J187" s="230"/>
      <c r="K187" s="223"/>
      <c r="L187" s="223"/>
      <c r="M187" s="223"/>
      <c r="N187" s="223"/>
    </row>
    <row r="188" spans="2:14" ht="12" customHeight="1">
      <c r="B188" s="630" t="s">
        <v>2</v>
      </c>
      <c r="C188" s="650" t="s">
        <v>259</v>
      </c>
      <c r="D188" s="651"/>
      <c r="E188" s="651"/>
      <c r="F188" s="652"/>
      <c r="G188" s="611">
        <f>'[1]Прайс двери'!$E$21+R$2</f>
        <v>4250</v>
      </c>
      <c r="H188" s="612"/>
      <c r="I188" s="612"/>
      <c r="J188" s="613"/>
      <c r="K188" s="210"/>
      <c r="L188" s="211"/>
      <c r="M188" s="211"/>
      <c r="N188" s="212"/>
    </row>
    <row r="189" spans="2:14" ht="12" customHeight="1">
      <c r="B189" s="631"/>
      <c r="C189" s="653"/>
      <c r="D189" s="654"/>
      <c r="E189" s="654"/>
      <c r="F189" s="655"/>
      <c r="G189" s="485"/>
      <c r="H189" s="486"/>
      <c r="I189" s="486"/>
      <c r="J189" s="487"/>
      <c r="K189" s="222" t="s">
        <v>359</v>
      </c>
      <c r="L189" s="223"/>
      <c r="M189" s="206" t="s">
        <v>147</v>
      </c>
      <c r="N189" s="262"/>
    </row>
    <row r="190" spans="2:14" ht="12" customHeight="1">
      <c r="B190" s="622" t="s">
        <v>3</v>
      </c>
      <c r="C190" s="747" t="s">
        <v>260</v>
      </c>
      <c r="D190" s="748"/>
      <c r="E190" s="748"/>
      <c r="F190" s="749"/>
      <c r="G190" s="482">
        <f>'[1]Прайс двери'!$E$48+R$2</f>
        <v>4370</v>
      </c>
      <c r="H190" s="483"/>
      <c r="I190" s="483"/>
      <c r="J190" s="484"/>
      <c r="K190" s="222" t="s">
        <v>93</v>
      </c>
      <c r="L190" s="223" t="s">
        <v>106</v>
      </c>
      <c r="M190" s="468" t="s">
        <v>126</v>
      </c>
      <c r="N190" s="469"/>
    </row>
    <row r="191" spans="2:14" ht="12" customHeight="1">
      <c r="B191" s="648"/>
      <c r="C191" s="653"/>
      <c r="D191" s="654"/>
      <c r="E191" s="654"/>
      <c r="F191" s="655"/>
      <c r="G191" s="485"/>
      <c r="H191" s="486"/>
      <c r="I191" s="486"/>
      <c r="J191" s="487"/>
      <c r="K191" s="225" t="s">
        <v>127</v>
      </c>
      <c r="L191" s="227" t="s">
        <v>352</v>
      </c>
      <c r="M191" s="204" t="s">
        <v>370</v>
      </c>
      <c r="N191" s="205" t="s">
        <v>96</v>
      </c>
    </row>
    <row r="192" spans="2:14" ht="12" customHeight="1">
      <c r="B192" s="622" t="s">
        <v>4</v>
      </c>
      <c r="C192" s="624" t="s">
        <v>261</v>
      </c>
      <c r="D192" s="625"/>
      <c r="E192" s="625"/>
      <c r="F192" s="626"/>
      <c r="G192" s="482">
        <f>'[1]Прайс двери'!$E$64+R$2</f>
        <v>6140</v>
      </c>
      <c r="H192" s="483"/>
      <c r="I192" s="483"/>
      <c r="J192" s="484"/>
      <c r="K192" s="632" t="s">
        <v>108</v>
      </c>
      <c r="L192" s="466"/>
      <c r="M192" s="234" t="s">
        <v>302</v>
      </c>
      <c r="N192" s="264"/>
    </row>
    <row r="193" spans="2:14" ht="12" customHeight="1" thickBot="1">
      <c r="B193" s="623"/>
      <c r="C193" s="624"/>
      <c r="D193" s="625"/>
      <c r="E193" s="625"/>
      <c r="F193" s="626"/>
      <c r="G193" s="614"/>
      <c r="H193" s="615"/>
      <c r="I193" s="615"/>
      <c r="J193" s="616"/>
      <c r="K193" s="203" t="s">
        <v>275</v>
      </c>
      <c r="L193" s="223"/>
      <c r="M193" s="393" t="s">
        <v>128</v>
      </c>
      <c r="N193" s="394"/>
    </row>
    <row r="194" spans="2:14" ht="12" customHeight="1" thickTop="1">
      <c r="B194" s="505" t="s">
        <v>2</v>
      </c>
      <c r="C194" s="656" t="s">
        <v>262</v>
      </c>
      <c r="D194" s="657"/>
      <c r="E194" s="657"/>
      <c r="F194" s="658"/>
      <c r="G194" s="476">
        <f>'[1]Прайс двери'!$M$21+R$2</f>
        <v>4820</v>
      </c>
      <c r="H194" s="477"/>
      <c r="I194" s="477"/>
      <c r="J194" s="478"/>
      <c r="K194" s="228" t="s">
        <v>279</v>
      </c>
      <c r="L194" s="223"/>
      <c r="M194" s="204" t="s">
        <v>235</v>
      </c>
      <c r="N194" s="205"/>
    </row>
    <row r="195" spans="2:14" ht="12" customHeight="1">
      <c r="B195" s="522"/>
      <c r="C195" s="491"/>
      <c r="D195" s="492"/>
      <c r="E195" s="492"/>
      <c r="F195" s="493"/>
      <c r="G195" s="479"/>
      <c r="H195" s="480"/>
      <c r="I195" s="480"/>
      <c r="J195" s="481"/>
      <c r="K195" s="228" t="s">
        <v>21</v>
      </c>
      <c r="L195" s="223"/>
      <c r="M195" s="204" t="s">
        <v>236</v>
      </c>
      <c r="N195" s="205"/>
    </row>
    <row r="196" spans="2:14" ht="12" customHeight="1">
      <c r="B196" s="505" t="s">
        <v>3</v>
      </c>
      <c r="C196" s="543" t="s">
        <v>263</v>
      </c>
      <c r="D196" s="544"/>
      <c r="E196" s="544"/>
      <c r="F196" s="545"/>
      <c r="G196" s="470">
        <f>'[1]Прайс двери'!$M$48+R$2</f>
        <v>4930</v>
      </c>
      <c r="H196" s="471"/>
      <c r="I196" s="471"/>
      <c r="J196" s="472"/>
      <c r="K196" s="222" t="s">
        <v>982</v>
      </c>
      <c r="L196" s="217"/>
      <c r="M196" s="206" t="s">
        <v>186</v>
      </c>
      <c r="N196" s="262"/>
    </row>
    <row r="197" spans="2:14" ht="12" customHeight="1">
      <c r="B197" s="522"/>
      <c r="C197" s="507"/>
      <c r="D197" s="508"/>
      <c r="E197" s="508"/>
      <c r="F197" s="509"/>
      <c r="G197" s="479"/>
      <c r="H197" s="480"/>
      <c r="I197" s="480"/>
      <c r="J197" s="481"/>
      <c r="K197" s="222" t="s">
        <v>135</v>
      </c>
      <c r="L197" s="223"/>
      <c r="M197" s="466" t="s">
        <v>988</v>
      </c>
      <c r="N197" s="467"/>
    </row>
    <row r="198" spans="2:14" ht="12" customHeight="1">
      <c r="B198" s="505" t="s">
        <v>4</v>
      </c>
      <c r="C198" s="543" t="s">
        <v>263</v>
      </c>
      <c r="D198" s="544"/>
      <c r="E198" s="544"/>
      <c r="F198" s="545"/>
      <c r="G198" s="470">
        <f>'[1]Прайс двери'!$M$64+R$2</f>
        <v>6940</v>
      </c>
      <c r="H198" s="471"/>
      <c r="I198" s="471"/>
      <c r="J198" s="472"/>
      <c r="K198" s="632" t="s">
        <v>509</v>
      </c>
      <c r="L198" s="466"/>
      <c r="M198" s="466"/>
      <c r="N198" s="467"/>
    </row>
    <row r="199" spans="2:14" ht="12" customHeight="1" thickBot="1">
      <c r="B199" s="506"/>
      <c r="C199" s="510"/>
      <c r="D199" s="511"/>
      <c r="E199" s="511"/>
      <c r="F199" s="512"/>
      <c r="G199" s="473"/>
      <c r="H199" s="474"/>
      <c r="I199" s="474"/>
      <c r="J199" s="475"/>
      <c r="K199" s="265"/>
      <c r="L199" s="237"/>
      <c r="M199" s="824"/>
      <c r="N199" s="825"/>
    </row>
    <row r="200" spans="2:14" ht="3.95" customHeight="1" thickBot="1">
      <c r="B200" s="196"/>
      <c r="C200" s="197"/>
      <c r="D200" s="197"/>
      <c r="E200" s="197"/>
      <c r="F200" s="197"/>
      <c r="G200" s="230"/>
      <c r="H200" s="230"/>
      <c r="I200" s="230"/>
      <c r="J200" s="230"/>
      <c r="K200" s="223"/>
      <c r="L200" s="223"/>
      <c r="M200" s="223"/>
      <c r="N200" s="223"/>
    </row>
    <row r="201" spans="2:14" ht="12" customHeight="1">
      <c r="B201" s="630" t="s">
        <v>2</v>
      </c>
      <c r="C201" s="650" t="s">
        <v>133</v>
      </c>
      <c r="D201" s="651"/>
      <c r="E201" s="651"/>
      <c r="F201" s="652"/>
      <c r="G201" s="611">
        <f>'[1]Прайс двери'!$E$22+R$2</f>
        <v>5160</v>
      </c>
      <c r="H201" s="612"/>
      <c r="I201" s="612"/>
      <c r="J201" s="613"/>
      <c r="K201" s="210"/>
      <c r="L201" s="211"/>
      <c r="M201" s="211"/>
      <c r="N201" s="212"/>
    </row>
    <row r="202" spans="2:14" ht="12" customHeight="1">
      <c r="B202" s="631"/>
      <c r="C202" s="653"/>
      <c r="D202" s="654"/>
      <c r="E202" s="654"/>
      <c r="F202" s="655"/>
      <c r="G202" s="485"/>
      <c r="H202" s="486"/>
      <c r="I202" s="486"/>
      <c r="J202" s="487"/>
      <c r="K202" s="222" t="s">
        <v>91</v>
      </c>
      <c r="L202" s="223" t="s">
        <v>111</v>
      </c>
      <c r="M202" s="468" t="s">
        <v>147</v>
      </c>
      <c r="N202" s="469"/>
    </row>
    <row r="203" spans="2:14" ht="12" customHeight="1">
      <c r="B203" s="622" t="s">
        <v>3</v>
      </c>
      <c r="C203" s="624" t="s">
        <v>133</v>
      </c>
      <c r="D203" s="625"/>
      <c r="E203" s="625"/>
      <c r="F203" s="626"/>
      <c r="G203" s="482">
        <f>'[1]Прайс двери'!$E$49+R$2</f>
        <v>5290</v>
      </c>
      <c r="H203" s="483"/>
      <c r="I203" s="483"/>
      <c r="J203" s="484"/>
      <c r="K203" s="222" t="s">
        <v>93</v>
      </c>
      <c r="L203" s="223" t="s">
        <v>106</v>
      </c>
      <c r="M203" s="468" t="s">
        <v>126</v>
      </c>
      <c r="N203" s="469"/>
    </row>
    <row r="204" spans="2:14" ht="12" customHeight="1">
      <c r="B204" s="631"/>
      <c r="C204" s="653"/>
      <c r="D204" s="654"/>
      <c r="E204" s="654"/>
      <c r="F204" s="655"/>
      <c r="G204" s="485"/>
      <c r="H204" s="486"/>
      <c r="I204" s="486"/>
      <c r="J204" s="487"/>
      <c r="K204" s="225" t="s">
        <v>127</v>
      </c>
      <c r="L204" s="227" t="s">
        <v>228</v>
      </c>
      <c r="M204" s="204" t="s">
        <v>370</v>
      </c>
      <c r="N204" s="205" t="s">
        <v>96</v>
      </c>
    </row>
    <row r="205" spans="2:14" ht="12" customHeight="1">
      <c r="B205" s="648" t="s">
        <v>4</v>
      </c>
      <c r="C205" s="624" t="s">
        <v>133</v>
      </c>
      <c r="D205" s="625"/>
      <c r="E205" s="625"/>
      <c r="F205" s="626"/>
      <c r="G205" s="482">
        <f>'[1]Прайс двери'!$E$65+R$2</f>
        <v>6850</v>
      </c>
      <c r="H205" s="483"/>
      <c r="I205" s="483"/>
      <c r="J205" s="484"/>
      <c r="K205" s="632" t="s">
        <v>131</v>
      </c>
      <c r="L205" s="466"/>
      <c r="M205" s="464" t="s">
        <v>302</v>
      </c>
      <c r="N205" s="465"/>
    </row>
    <row r="206" spans="2:14" ht="12" customHeight="1" thickBot="1">
      <c r="B206" s="623"/>
      <c r="C206" s="653"/>
      <c r="D206" s="654"/>
      <c r="E206" s="654"/>
      <c r="F206" s="655"/>
      <c r="G206" s="614"/>
      <c r="H206" s="615"/>
      <c r="I206" s="615"/>
      <c r="J206" s="616"/>
      <c r="K206" s="203" t="s">
        <v>246</v>
      </c>
      <c r="L206" s="223"/>
      <c r="M206" s="227" t="s">
        <v>128</v>
      </c>
      <c r="N206" s="209"/>
    </row>
    <row r="207" spans="2:14" ht="12" customHeight="1" thickTop="1">
      <c r="B207" s="505" t="s">
        <v>2</v>
      </c>
      <c r="C207" s="656" t="s">
        <v>134</v>
      </c>
      <c r="D207" s="657"/>
      <c r="E207" s="657"/>
      <c r="F207" s="658"/>
      <c r="G207" s="476">
        <f>'[1]Прайс двери'!$M$22+R$2</f>
        <v>5600</v>
      </c>
      <c r="H207" s="477"/>
      <c r="I207" s="477"/>
      <c r="J207" s="478"/>
      <c r="K207" s="228" t="s">
        <v>21</v>
      </c>
      <c r="L207" s="223"/>
      <c r="M207" s="468" t="s">
        <v>235</v>
      </c>
      <c r="N207" s="469"/>
    </row>
    <row r="208" spans="2:14" ht="12" customHeight="1">
      <c r="B208" s="522"/>
      <c r="C208" s="507"/>
      <c r="D208" s="508"/>
      <c r="E208" s="508"/>
      <c r="F208" s="509"/>
      <c r="G208" s="479"/>
      <c r="H208" s="480"/>
      <c r="I208" s="480"/>
      <c r="J208" s="481"/>
      <c r="K208" s="222" t="s">
        <v>979</v>
      </c>
      <c r="L208" s="223"/>
      <c r="M208" s="468" t="s">
        <v>236</v>
      </c>
      <c r="N208" s="469"/>
    </row>
    <row r="209" spans="2:14" ht="12" customHeight="1">
      <c r="B209" s="505" t="s">
        <v>3</v>
      </c>
      <c r="C209" s="543" t="s">
        <v>134</v>
      </c>
      <c r="D209" s="544"/>
      <c r="E209" s="544"/>
      <c r="F209" s="545"/>
      <c r="G209" s="470">
        <f>'[1]Прайс двери'!$M$49+R$2</f>
        <v>5740</v>
      </c>
      <c r="H209" s="471"/>
      <c r="I209" s="471"/>
      <c r="J209" s="472"/>
      <c r="K209" s="222" t="s">
        <v>135</v>
      </c>
      <c r="L209" s="217"/>
      <c r="M209" s="468" t="s">
        <v>186</v>
      </c>
      <c r="N209" s="469"/>
    </row>
    <row r="210" spans="2:14" ht="12" customHeight="1">
      <c r="B210" s="522"/>
      <c r="C210" s="507"/>
      <c r="D210" s="508"/>
      <c r="E210" s="508"/>
      <c r="F210" s="509"/>
      <c r="G210" s="479"/>
      <c r="H210" s="480"/>
      <c r="I210" s="480"/>
      <c r="J210" s="481"/>
      <c r="K210" s="228" t="s">
        <v>23</v>
      </c>
      <c r="L210" s="223"/>
      <c r="M210" s="466" t="s">
        <v>19</v>
      </c>
      <c r="N210" s="467"/>
    </row>
    <row r="211" spans="2:14" ht="12" customHeight="1">
      <c r="B211" s="505" t="s">
        <v>4</v>
      </c>
      <c r="C211" s="543" t="s">
        <v>134</v>
      </c>
      <c r="D211" s="544"/>
      <c r="E211" s="544"/>
      <c r="F211" s="545"/>
      <c r="G211" s="470">
        <f>'[1]Прайс двери'!$M$65+R$2</f>
        <v>7480</v>
      </c>
      <c r="H211" s="471"/>
      <c r="I211" s="471"/>
      <c r="J211" s="472"/>
      <c r="K211" s="222" t="s">
        <v>379</v>
      </c>
      <c r="L211" s="223"/>
      <c r="M211" s="208"/>
      <c r="N211" s="209"/>
    </row>
    <row r="212" spans="2:14" ht="12" customHeight="1" thickBot="1">
      <c r="B212" s="506"/>
      <c r="C212" s="510"/>
      <c r="D212" s="511"/>
      <c r="E212" s="511"/>
      <c r="F212" s="512"/>
      <c r="G212" s="473"/>
      <c r="H212" s="474"/>
      <c r="I212" s="474"/>
      <c r="J212" s="475"/>
      <c r="K212" s="213"/>
      <c r="L212" s="237"/>
      <c r="M212" s="237"/>
      <c r="N212" s="238"/>
    </row>
    <row r="213" spans="2:14" ht="3.95" customHeight="1" thickBot="1">
      <c r="B213" s="196"/>
      <c r="C213" s="197"/>
      <c r="D213" s="197"/>
      <c r="E213" s="197"/>
      <c r="F213" s="197"/>
      <c r="G213" s="230"/>
      <c r="H213" s="230"/>
      <c r="I213" s="230"/>
      <c r="J213" s="230"/>
      <c r="K213" s="223"/>
      <c r="L213" s="223"/>
      <c r="M213" s="223"/>
      <c r="N213" s="223"/>
    </row>
    <row r="214" spans="2:14" ht="12" customHeight="1">
      <c r="B214" s="630" t="s">
        <v>2</v>
      </c>
      <c r="C214" s="650" t="s">
        <v>136</v>
      </c>
      <c r="D214" s="651"/>
      <c r="E214" s="651"/>
      <c r="F214" s="652"/>
      <c r="G214" s="611">
        <f>'[1]Прайс двери'!$E$23+R$2</f>
        <v>5040</v>
      </c>
      <c r="H214" s="612"/>
      <c r="I214" s="612"/>
      <c r="J214" s="613"/>
      <c r="K214" s="210"/>
      <c r="L214" s="211"/>
      <c r="M214" s="211"/>
      <c r="N214" s="212"/>
    </row>
    <row r="215" spans="2:14" ht="12" customHeight="1">
      <c r="B215" s="631"/>
      <c r="C215" s="624"/>
      <c r="D215" s="625"/>
      <c r="E215" s="625"/>
      <c r="F215" s="626"/>
      <c r="G215" s="485"/>
      <c r="H215" s="486"/>
      <c r="I215" s="486"/>
      <c r="J215" s="487"/>
      <c r="K215" s="222" t="s">
        <v>91</v>
      </c>
      <c r="L215" s="223" t="s">
        <v>111</v>
      </c>
      <c r="M215" s="468" t="s">
        <v>147</v>
      </c>
      <c r="N215" s="469"/>
    </row>
    <row r="216" spans="2:14" ht="12" customHeight="1">
      <c r="B216" s="622" t="s">
        <v>3</v>
      </c>
      <c r="C216" s="747" t="s">
        <v>136</v>
      </c>
      <c r="D216" s="748"/>
      <c r="E216" s="748"/>
      <c r="F216" s="749"/>
      <c r="G216" s="482">
        <f>'[1]Прайс двери'!$E$50+R$2</f>
        <v>5170</v>
      </c>
      <c r="H216" s="483"/>
      <c r="I216" s="483"/>
      <c r="J216" s="484"/>
      <c r="K216" s="222" t="s">
        <v>93</v>
      </c>
      <c r="L216" s="223" t="s">
        <v>106</v>
      </c>
      <c r="M216" s="468" t="s">
        <v>126</v>
      </c>
      <c r="N216" s="469"/>
    </row>
    <row r="217" spans="2:14" ht="12" customHeight="1">
      <c r="B217" s="648"/>
      <c r="C217" s="653"/>
      <c r="D217" s="654"/>
      <c r="E217" s="654"/>
      <c r="F217" s="655"/>
      <c r="G217" s="485"/>
      <c r="H217" s="486"/>
      <c r="I217" s="486"/>
      <c r="J217" s="487"/>
      <c r="K217" s="225" t="s">
        <v>127</v>
      </c>
      <c r="L217" s="227" t="s">
        <v>228</v>
      </c>
      <c r="M217" s="204" t="s">
        <v>371</v>
      </c>
      <c r="N217" s="205" t="s">
        <v>96</v>
      </c>
    </row>
    <row r="218" spans="2:14" ht="12" customHeight="1">
      <c r="B218" s="622" t="s">
        <v>4</v>
      </c>
      <c r="C218" s="747" t="s">
        <v>136</v>
      </c>
      <c r="D218" s="748"/>
      <c r="E218" s="748"/>
      <c r="F218" s="749"/>
      <c r="G218" s="482">
        <f>'[1]Прайс двери'!$E$66+R$2</f>
        <v>6720</v>
      </c>
      <c r="H218" s="483"/>
      <c r="I218" s="483"/>
      <c r="J218" s="484"/>
      <c r="K218" s="632" t="s">
        <v>131</v>
      </c>
      <c r="L218" s="466"/>
      <c r="M218" s="464" t="s">
        <v>302</v>
      </c>
      <c r="N218" s="465"/>
    </row>
    <row r="219" spans="2:14" ht="12" customHeight="1" thickBot="1">
      <c r="B219" s="623"/>
      <c r="C219" s="627"/>
      <c r="D219" s="628"/>
      <c r="E219" s="628"/>
      <c r="F219" s="629"/>
      <c r="G219" s="614"/>
      <c r="H219" s="615"/>
      <c r="I219" s="615"/>
      <c r="J219" s="616"/>
      <c r="K219" s="203" t="s">
        <v>251</v>
      </c>
      <c r="L219" s="223"/>
      <c r="M219" s="227" t="s">
        <v>128</v>
      </c>
      <c r="N219" s="209"/>
    </row>
    <row r="220" spans="2:14" ht="12" customHeight="1" thickTop="1">
      <c r="B220" s="505" t="s">
        <v>2</v>
      </c>
      <c r="C220" s="656" t="s">
        <v>239</v>
      </c>
      <c r="D220" s="657"/>
      <c r="E220" s="657"/>
      <c r="F220" s="658"/>
      <c r="G220" s="476">
        <f>'[1]Прайс двери'!$M$23+R$2</f>
        <v>5490</v>
      </c>
      <c r="H220" s="477"/>
      <c r="I220" s="477"/>
      <c r="J220" s="478"/>
      <c r="K220" s="228" t="s">
        <v>252</v>
      </c>
      <c r="L220" s="279"/>
      <c r="M220" s="468" t="s">
        <v>235</v>
      </c>
      <c r="N220" s="469"/>
    </row>
    <row r="221" spans="2:14" ht="12" customHeight="1">
      <c r="B221" s="522"/>
      <c r="C221" s="491"/>
      <c r="D221" s="492"/>
      <c r="E221" s="492"/>
      <c r="F221" s="493"/>
      <c r="G221" s="479"/>
      <c r="H221" s="480"/>
      <c r="I221" s="480"/>
      <c r="J221" s="481"/>
      <c r="K221" s="228" t="s">
        <v>21</v>
      </c>
      <c r="L221" s="223"/>
      <c r="M221" s="468" t="s">
        <v>236</v>
      </c>
      <c r="N221" s="469"/>
    </row>
    <row r="222" spans="2:14" ht="12" customHeight="1">
      <c r="B222" s="505" t="s">
        <v>3</v>
      </c>
      <c r="C222" s="507" t="s">
        <v>239</v>
      </c>
      <c r="D222" s="508"/>
      <c r="E222" s="508"/>
      <c r="F222" s="509"/>
      <c r="G222" s="470">
        <f>'[1]Прайс двери'!$M$50+R$2</f>
        <v>5620</v>
      </c>
      <c r="H222" s="471"/>
      <c r="I222" s="471"/>
      <c r="J222" s="472"/>
      <c r="K222" s="222" t="s">
        <v>983</v>
      </c>
      <c r="L222" s="223"/>
      <c r="M222" s="468" t="s">
        <v>186</v>
      </c>
      <c r="N222" s="469"/>
    </row>
    <row r="223" spans="2:14" ht="12" customHeight="1">
      <c r="B223" s="522"/>
      <c r="C223" s="507"/>
      <c r="D223" s="508"/>
      <c r="E223" s="508"/>
      <c r="F223" s="509"/>
      <c r="G223" s="479"/>
      <c r="H223" s="755"/>
      <c r="I223" s="755"/>
      <c r="J223" s="481"/>
      <c r="K223" s="222" t="s">
        <v>135</v>
      </c>
      <c r="L223" s="217"/>
      <c r="M223" s="466" t="s">
        <v>19</v>
      </c>
      <c r="N223" s="467"/>
    </row>
    <row r="224" spans="2:14" ht="12" customHeight="1">
      <c r="B224" s="505" t="s">
        <v>4</v>
      </c>
      <c r="C224" s="543" t="s">
        <v>239</v>
      </c>
      <c r="D224" s="544"/>
      <c r="E224" s="544"/>
      <c r="F224" s="545"/>
      <c r="G224" s="470">
        <f>'[1]Прайс двери'!$M$66+R$2</f>
        <v>7360</v>
      </c>
      <c r="H224" s="471"/>
      <c r="I224" s="471"/>
      <c r="J224" s="472"/>
      <c r="K224" s="228" t="s">
        <v>22</v>
      </c>
      <c r="L224" s="223"/>
      <c r="M224" s="208"/>
      <c r="N224" s="209"/>
    </row>
    <row r="225" spans="2:14" ht="12" customHeight="1" thickBot="1">
      <c r="B225" s="506"/>
      <c r="C225" s="510"/>
      <c r="D225" s="511"/>
      <c r="E225" s="511"/>
      <c r="F225" s="512"/>
      <c r="G225" s="473"/>
      <c r="H225" s="474"/>
      <c r="I225" s="474"/>
      <c r="J225" s="475"/>
      <c r="K225" s="236" t="s">
        <v>379</v>
      </c>
      <c r="L225" s="237"/>
      <c r="M225" s="237"/>
      <c r="N225" s="238"/>
    </row>
    <row r="226" spans="2:14" ht="3.95" customHeight="1" thickBot="1">
      <c r="B226" s="196"/>
      <c r="C226" s="197"/>
      <c r="D226" s="197"/>
      <c r="E226" s="197"/>
      <c r="F226" s="197"/>
      <c r="G226" s="230"/>
      <c r="H226" s="230"/>
      <c r="I226" s="230"/>
      <c r="J226" s="230"/>
      <c r="K226" s="223"/>
      <c r="L226" s="223"/>
      <c r="M226" s="223"/>
      <c r="N226" s="223"/>
    </row>
    <row r="227" spans="2:14" ht="12" customHeight="1">
      <c r="B227" s="630" t="s">
        <v>2</v>
      </c>
      <c r="C227" s="650" t="s">
        <v>0</v>
      </c>
      <c r="D227" s="651"/>
      <c r="E227" s="651"/>
      <c r="F227" s="652"/>
      <c r="G227" s="611">
        <f>'[1]Прайс двери'!$E$24+R$2</f>
        <v>5880</v>
      </c>
      <c r="H227" s="612"/>
      <c r="I227" s="612"/>
      <c r="J227" s="613"/>
      <c r="K227" s="220" t="s">
        <v>367</v>
      </c>
      <c r="L227" s="221"/>
      <c r="M227" s="682" t="s">
        <v>868</v>
      </c>
      <c r="N227" s="683"/>
    </row>
    <row r="228" spans="2:14" ht="12" customHeight="1">
      <c r="B228" s="631"/>
      <c r="C228" s="624"/>
      <c r="D228" s="625"/>
      <c r="E228" s="625"/>
      <c r="F228" s="626"/>
      <c r="G228" s="485"/>
      <c r="H228" s="486"/>
      <c r="I228" s="486"/>
      <c r="J228" s="487"/>
      <c r="K228" s="222" t="s">
        <v>93</v>
      </c>
      <c r="L228" s="223" t="s">
        <v>140</v>
      </c>
      <c r="M228" s="468" t="s">
        <v>147</v>
      </c>
      <c r="N228" s="469"/>
    </row>
    <row r="229" spans="2:14" ht="12" customHeight="1">
      <c r="B229" s="622" t="s">
        <v>3</v>
      </c>
      <c r="C229" s="747" t="s">
        <v>0</v>
      </c>
      <c r="D229" s="748"/>
      <c r="E229" s="748"/>
      <c r="F229" s="749"/>
      <c r="G229" s="482">
        <f>'[1]Прайс двери'!$E$51+R$2</f>
        <v>5950</v>
      </c>
      <c r="H229" s="483"/>
      <c r="I229" s="483"/>
      <c r="J229" s="484"/>
      <c r="K229" s="225" t="s">
        <v>231</v>
      </c>
      <c r="L229" s="227" t="s">
        <v>232</v>
      </c>
      <c r="M229" s="206" t="s">
        <v>126</v>
      </c>
      <c r="N229" s="262"/>
    </row>
    <row r="230" spans="2:14" ht="12" customHeight="1" thickBot="1">
      <c r="B230" s="623"/>
      <c r="C230" s="627"/>
      <c r="D230" s="628"/>
      <c r="E230" s="628"/>
      <c r="F230" s="629"/>
      <c r="G230" s="614"/>
      <c r="H230" s="615"/>
      <c r="I230" s="615"/>
      <c r="J230" s="616"/>
      <c r="K230" s="632" t="s">
        <v>131</v>
      </c>
      <c r="L230" s="466"/>
      <c r="M230" s="204" t="s">
        <v>372</v>
      </c>
      <c r="N230" s="205"/>
    </row>
    <row r="231" spans="2:14" ht="12" customHeight="1" thickTop="1">
      <c r="B231" s="622"/>
      <c r="C231" s="756"/>
      <c r="D231" s="757"/>
      <c r="E231" s="757"/>
      <c r="F231" s="758"/>
      <c r="G231" s="714"/>
      <c r="H231" s="715"/>
      <c r="I231" s="715"/>
      <c r="J231" s="716"/>
      <c r="K231" s="203" t="s">
        <v>275</v>
      </c>
      <c r="L231" s="223"/>
      <c r="M231" s="464" t="s">
        <v>302</v>
      </c>
      <c r="N231" s="465"/>
    </row>
    <row r="232" spans="2:14" ht="12" customHeight="1" thickBot="1">
      <c r="B232" s="623"/>
      <c r="C232" s="653"/>
      <c r="D232" s="654"/>
      <c r="E232" s="654"/>
      <c r="F232" s="655"/>
      <c r="G232" s="614"/>
      <c r="H232" s="615"/>
      <c r="I232" s="615"/>
      <c r="J232" s="616"/>
      <c r="K232" s="228" t="s">
        <v>276</v>
      </c>
      <c r="L232" s="223"/>
      <c r="M232" s="227" t="s">
        <v>128</v>
      </c>
      <c r="N232" s="209"/>
    </row>
    <row r="233" spans="2:14" ht="12" customHeight="1" thickTop="1">
      <c r="B233" s="505" t="s">
        <v>2</v>
      </c>
      <c r="C233" s="656" t="s">
        <v>238</v>
      </c>
      <c r="D233" s="657"/>
      <c r="E233" s="657"/>
      <c r="F233" s="658"/>
      <c r="G233" s="476">
        <f>'[1]Прайс двери'!$M$24+R$2</f>
        <v>6520</v>
      </c>
      <c r="H233" s="477"/>
      <c r="I233" s="477"/>
      <c r="J233" s="478"/>
      <c r="K233" s="228" t="s">
        <v>20</v>
      </c>
      <c r="L233" s="223"/>
      <c r="M233" s="206" t="s">
        <v>235</v>
      </c>
      <c r="N233" s="262"/>
    </row>
    <row r="234" spans="2:14" ht="12" customHeight="1">
      <c r="B234" s="522"/>
      <c r="C234" s="507"/>
      <c r="D234" s="508"/>
      <c r="E234" s="508"/>
      <c r="F234" s="509"/>
      <c r="G234" s="479"/>
      <c r="H234" s="480"/>
      <c r="I234" s="480"/>
      <c r="J234" s="481"/>
      <c r="K234" s="222" t="s">
        <v>984</v>
      </c>
      <c r="L234" s="217"/>
      <c r="M234" s="206" t="s">
        <v>236</v>
      </c>
      <c r="N234" s="262"/>
    </row>
    <row r="235" spans="2:14" ht="12" customHeight="1">
      <c r="B235" s="505" t="s">
        <v>3</v>
      </c>
      <c r="C235" s="543" t="s">
        <v>238</v>
      </c>
      <c r="D235" s="544"/>
      <c r="E235" s="544"/>
      <c r="F235" s="545"/>
      <c r="G235" s="470">
        <f>'[1]Прайс двери'!$M$51+R$2</f>
        <v>6600</v>
      </c>
      <c r="H235" s="471"/>
      <c r="I235" s="471"/>
      <c r="J235" s="472"/>
      <c r="K235" s="222" t="s">
        <v>135</v>
      </c>
      <c r="L235" s="223"/>
      <c r="M235" s="206" t="s">
        <v>186</v>
      </c>
      <c r="N235" s="262"/>
    </row>
    <row r="236" spans="2:14" ht="12" customHeight="1" thickBot="1">
      <c r="B236" s="506"/>
      <c r="C236" s="510"/>
      <c r="D236" s="511"/>
      <c r="E236" s="511"/>
      <c r="F236" s="512"/>
      <c r="G236" s="473"/>
      <c r="H236" s="474"/>
      <c r="I236" s="474"/>
      <c r="J236" s="475"/>
      <c r="K236" s="236" t="s">
        <v>1</v>
      </c>
      <c r="L236" s="237"/>
      <c r="M236" s="277" t="s">
        <v>19</v>
      </c>
      <c r="N236" s="278"/>
    </row>
    <row r="237" spans="2:14" ht="3" customHeight="1" thickBot="1">
      <c r="B237" s="196"/>
      <c r="C237" s="197"/>
      <c r="D237" s="197"/>
      <c r="E237" s="197"/>
      <c r="F237" s="197"/>
      <c r="G237" s="280"/>
      <c r="H237" s="280"/>
      <c r="I237" s="280"/>
      <c r="J237" s="280"/>
      <c r="K237" s="223"/>
      <c r="L237" s="223"/>
      <c r="M237" s="217"/>
      <c r="N237" s="217"/>
    </row>
    <row r="238" spans="2:14" ht="12" customHeight="1">
      <c r="B238" s="630" t="s">
        <v>2</v>
      </c>
      <c r="C238" s="650" t="s">
        <v>303</v>
      </c>
      <c r="D238" s="651"/>
      <c r="E238" s="651"/>
      <c r="F238" s="652"/>
      <c r="G238" s="611">
        <f>'[1]Прайс двери'!$E$25+R$2</f>
        <v>5980</v>
      </c>
      <c r="H238" s="612"/>
      <c r="I238" s="612"/>
      <c r="J238" s="613"/>
      <c r="K238" s="210"/>
      <c r="L238" s="211"/>
      <c r="M238" s="741"/>
      <c r="N238" s="742"/>
    </row>
    <row r="239" spans="2:14" ht="12" customHeight="1">
      <c r="B239" s="631"/>
      <c r="C239" s="653"/>
      <c r="D239" s="654"/>
      <c r="E239" s="654"/>
      <c r="F239" s="655"/>
      <c r="G239" s="485"/>
      <c r="H239" s="486"/>
      <c r="I239" s="486"/>
      <c r="J239" s="487"/>
      <c r="K239" s="222" t="s">
        <v>91</v>
      </c>
      <c r="L239" s="223" t="s">
        <v>309</v>
      </c>
      <c r="M239" s="468" t="s">
        <v>510</v>
      </c>
      <c r="N239" s="469"/>
    </row>
    <row r="240" spans="2:14" ht="12" customHeight="1">
      <c r="B240" s="622" t="s">
        <v>3</v>
      </c>
      <c r="C240" s="624" t="s">
        <v>303</v>
      </c>
      <c r="D240" s="625"/>
      <c r="E240" s="625"/>
      <c r="F240" s="626"/>
      <c r="G240" s="482">
        <f>'[1]Прайс двери'!$E$52+R$2</f>
        <v>6210</v>
      </c>
      <c r="H240" s="483"/>
      <c r="I240" s="483"/>
      <c r="J240" s="484"/>
      <c r="K240" s="222" t="s">
        <v>93</v>
      </c>
      <c r="L240" s="223" t="s">
        <v>311</v>
      </c>
      <c r="M240" s="468" t="s">
        <v>126</v>
      </c>
      <c r="N240" s="469"/>
    </row>
    <row r="241" spans="2:14" ht="12" customHeight="1">
      <c r="B241" s="631"/>
      <c r="C241" s="653"/>
      <c r="D241" s="654"/>
      <c r="E241" s="654"/>
      <c r="F241" s="655"/>
      <c r="G241" s="485"/>
      <c r="H241" s="486"/>
      <c r="I241" s="486"/>
      <c r="J241" s="487"/>
      <c r="K241" s="225" t="s">
        <v>312</v>
      </c>
      <c r="L241" s="227" t="s">
        <v>323</v>
      </c>
      <c r="M241" s="468"/>
      <c r="N241" s="469"/>
    </row>
    <row r="242" spans="2:14" ht="12" customHeight="1">
      <c r="B242" s="648" t="s">
        <v>4</v>
      </c>
      <c r="C242" s="624" t="s">
        <v>303</v>
      </c>
      <c r="D242" s="625"/>
      <c r="E242" s="625"/>
      <c r="F242" s="626"/>
      <c r="G242" s="482">
        <f>'[1]Прайс двери'!$E$67+R$2</f>
        <v>7980</v>
      </c>
      <c r="H242" s="483"/>
      <c r="I242" s="483"/>
      <c r="J242" s="484"/>
      <c r="K242" s="632" t="s">
        <v>131</v>
      </c>
      <c r="L242" s="466"/>
      <c r="M242" s="204" t="s">
        <v>372</v>
      </c>
      <c r="N242" s="205"/>
    </row>
    <row r="243" spans="2:14" ht="12" customHeight="1" thickBot="1">
      <c r="B243" s="623"/>
      <c r="C243" s="653"/>
      <c r="D243" s="654"/>
      <c r="E243" s="654"/>
      <c r="F243" s="655"/>
      <c r="G243" s="614"/>
      <c r="H243" s="615"/>
      <c r="I243" s="615"/>
      <c r="J243" s="616"/>
      <c r="K243" s="260" t="s">
        <v>524</v>
      </c>
      <c r="L243" s="223"/>
      <c r="M243" s="234" t="s">
        <v>302</v>
      </c>
      <c r="N243" s="264"/>
    </row>
    <row r="244" spans="2:14" ht="12" customHeight="1" thickTop="1">
      <c r="B244" s="505" t="s">
        <v>2</v>
      </c>
      <c r="C244" s="656" t="s">
        <v>968</v>
      </c>
      <c r="D244" s="657"/>
      <c r="E244" s="657"/>
      <c r="F244" s="658"/>
      <c r="G244" s="476">
        <f>'[1]Прайс двери'!$M$25+R$2</f>
        <v>6650</v>
      </c>
      <c r="H244" s="477"/>
      <c r="I244" s="477"/>
      <c r="J244" s="478"/>
      <c r="K244" s="451" t="s">
        <v>525</v>
      </c>
      <c r="L244" s="223"/>
      <c r="M244" s="227" t="s">
        <v>313</v>
      </c>
      <c r="N244" s="209"/>
    </row>
    <row r="245" spans="2:14" ht="12" customHeight="1">
      <c r="B245" s="522"/>
      <c r="C245" s="507"/>
      <c r="D245" s="508"/>
      <c r="E245" s="508"/>
      <c r="F245" s="509"/>
      <c r="G245" s="479"/>
      <c r="H245" s="480"/>
      <c r="I245" s="480"/>
      <c r="J245" s="481"/>
      <c r="K245" s="228" t="s">
        <v>20</v>
      </c>
      <c r="L245" s="223"/>
      <c r="M245" s="206" t="s">
        <v>314</v>
      </c>
      <c r="N245" s="262"/>
    </row>
    <row r="246" spans="2:14" ht="12" customHeight="1">
      <c r="B246" s="505" t="s">
        <v>3</v>
      </c>
      <c r="C246" s="543" t="s">
        <v>968</v>
      </c>
      <c r="D246" s="544"/>
      <c r="E246" s="544"/>
      <c r="F246" s="545"/>
      <c r="G246" s="470">
        <f>'[1]Прайс двери'!$M$52+R$2</f>
        <v>6790</v>
      </c>
      <c r="H246" s="471"/>
      <c r="I246" s="471"/>
      <c r="J246" s="472"/>
      <c r="K246" s="222" t="s">
        <v>985</v>
      </c>
      <c r="L246" s="217"/>
      <c r="M246" s="206" t="s">
        <v>315</v>
      </c>
      <c r="N246" s="262"/>
    </row>
    <row r="247" spans="2:14" ht="12" customHeight="1">
      <c r="B247" s="522"/>
      <c r="C247" s="507"/>
      <c r="D247" s="508"/>
      <c r="E247" s="508"/>
      <c r="F247" s="509"/>
      <c r="G247" s="479"/>
      <c r="H247" s="480"/>
      <c r="I247" s="480"/>
      <c r="J247" s="481"/>
      <c r="K247" s="222" t="s">
        <v>135</v>
      </c>
      <c r="L247" s="223"/>
      <c r="M247" s="206" t="s">
        <v>330</v>
      </c>
      <c r="N247" s="262"/>
    </row>
    <row r="248" spans="2:14" ht="12" customHeight="1">
      <c r="B248" s="505" t="s">
        <v>4</v>
      </c>
      <c r="C248" s="543" t="s">
        <v>968</v>
      </c>
      <c r="D248" s="544"/>
      <c r="E248" s="544"/>
      <c r="F248" s="545"/>
      <c r="G248" s="470">
        <f>'[1]Прайс двери'!$M$67+R$2</f>
        <v>8690</v>
      </c>
      <c r="H248" s="471"/>
      <c r="I248" s="471"/>
      <c r="J248" s="472"/>
      <c r="K248" s="228" t="s">
        <v>321</v>
      </c>
      <c r="L248" s="223"/>
      <c r="M248" s="217" t="s">
        <v>317</v>
      </c>
      <c r="N248" s="263"/>
    </row>
    <row r="249" spans="2:14" ht="12" customHeight="1" thickBot="1">
      <c r="B249" s="506"/>
      <c r="C249" s="510"/>
      <c r="D249" s="511"/>
      <c r="E249" s="511"/>
      <c r="F249" s="512"/>
      <c r="G249" s="473"/>
      <c r="H249" s="474"/>
      <c r="I249" s="474"/>
      <c r="J249" s="475"/>
      <c r="K249" s="236" t="s">
        <v>319</v>
      </c>
      <c r="L249" s="237"/>
      <c r="M249" s="389"/>
      <c r="N249" s="390"/>
    </row>
    <row r="250" spans="2:14" ht="5.25" customHeight="1" thickBot="1">
      <c r="B250" s="196"/>
      <c r="C250" s="197"/>
      <c r="D250" s="197"/>
      <c r="E250" s="197"/>
      <c r="F250" s="197"/>
      <c r="G250" s="230"/>
      <c r="H250" s="230"/>
      <c r="I250" s="230"/>
      <c r="J250" s="230"/>
      <c r="K250" s="223"/>
      <c r="L250" s="223"/>
      <c r="M250" s="223"/>
      <c r="N250" s="223"/>
    </row>
    <row r="251" spans="2:14" ht="12" customHeight="1">
      <c r="B251" s="630" t="s">
        <v>2</v>
      </c>
      <c r="C251" s="650" t="s">
        <v>304</v>
      </c>
      <c r="D251" s="651"/>
      <c r="E251" s="651"/>
      <c r="F251" s="652"/>
      <c r="G251" s="611">
        <f>'[1]Прайс двери'!$E$26+R$2</f>
        <v>5900</v>
      </c>
      <c r="H251" s="612"/>
      <c r="I251" s="612"/>
      <c r="J251" s="613"/>
      <c r="K251" s="210"/>
      <c r="L251" s="211"/>
      <c r="M251" s="211"/>
      <c r="N251" s="212"/>
    </row>
    <row r="252" spans="2:14" ht="12" customHeight="1">
      <c r="B252" s="631"/>
      <c r="C252" s="653"/>
      <c r="D252" s="654"/>
      <c r="E252" s="654"/>
      <c r="F252" s="655"/>
      <c r="G252" s="485"/>
      <c r="H252" s="486"/>
      <c r="I252" s="486"/>
      <c r="J252" s="487"/>
      <c r="K252" s="222" t="s">
        <v>91</v>
      </c>
      <c r="L252" s="223" t="s">
        <v>309</v>
      </c>
      <c r="M252" s="468" t="s">
        <v>510</v>
      </c>
      <c r="N252" s="469"/>
    </row>
    <row r="253" spans="2:14" ht="12" customHeight="1">
      <c r="B253" s="622" t="s">
        <v>3</v>
      </c>
      <c r="C253" s="624" t="s">
        <v>304</v>
      </c>
      <c r="D253" s="625"/>
      <c r="E253" s="625"/>
      <c r="F253" s="626"/>
      <c r="G253" s="482">
        <f>'[1]Прайс двери'!$E$53+R$2</f>
        <v>6130</v>
      </c>
      <c r="H253" s="483"/>
      <c r="I253" s="483"/>
      <c r="J253" s="484"/>
      <c r="K253" s="222" t="s">
        <v>93</v>
      </c>
      <c r="L253" s="223" t="s">
        <v>311</v>
      </c>
      <c r="M253" s="468" t="s">
        <v>126</v>
      </c>
      <c r="N253" s="469"/>
    </row>
    <row r="254" spans="2:14" ht="12" customHeight="1">
      <c r="B254" s="648"/>
      <c r="C254" s="653"/>
      <c r="D254" s="654"/>
      <c r="E254" s="654"/>
      <c r="F254" s="655"/>
      <c r="G254" s="485"/>
      <c r="H254" s="486"/>
      <c r="I254" s="486"/>
      <c r="J254" s="487"/>
      <c r="K254" s="225" t="s">
        <v>312</v>
      </c>
      <c r="L254" s="227" t="s">
        <v>323</v>
      </c>
      <c r="M254" s="468"/>
      <c r="N254" s="469"/>
    </row>
    <row r="255" spans="2:14" ht="12" customHeight="1">
      <c r="B255" s="622" t="s">
        <v>4</v>
      </c>
      <c r="C255" s="624" t="s">
        <v>304</v>
      </c>
      <c r="D255" s="625"/>
      <c r="E255" s="625"/>
      <c r="F255" s="626"/>
      <c r="G255" s="482">
        <f>'[1]Прайс двери'!$E$68+R$2</f>
        <v>7890</v>
      </c>
      <c r="H255" s="483"/>
      <c r="I255" s="483"/>
      <c r="J255" s="484"/>
      <c r="K255" s="632" t="s">
        <v>131</v>
      </c>
      <c r="L255" s="466"/>
      <c r="M255" s="204" t="s">
        <v>372</v>
      </c>
      <c r="N255" s="205"/>
    </row>
    <row r="256" spans="2:14" ht="12" customHeight="1" thickBot="1">
      <c r="B256" s="623"/>
      <c r="C256" s="653"/>
      <c r="D256" s="654"/>
      <c r="E256" s="654"/>
      <c r="F256" s="655"/>
      <c r="G256" s="614"/>
      <c r="H256" s="615"/>
      <c r="I256" s="615"/>
      <c r="J256" s="616"/>
      <c r="K256" s="260" t="s">
        <v>526</v>
      </c>
      <c r="L256" s="223"/>
      <c r="M256" s="234" t="s">
        <v>302</v>
      </c>
      <c r="N256" s="264"/>
    </row>
    <row r="257" spans="2:14" ht="12" customHeight="1" thickTop="1">
      <c r="B257" s="505" t="s">
        <v>2</v>
      </c>
      <c r="C257" s="656" t="s">
        <v>969</v>
      </c>
      <c r="D257" s="657"/>
      <c r="E257" s="657"/>
      <c r="F257" s="658"/>
      <c r="G257" s="476">
        <f>'[1]Прайс двери'!$M$26+R$2</f>
        <v>6570</v>
      </c>
      <c r="H257" s="477"/>
      <c r="I257" s="477"/>
      <c r="J257" s="478"/>
      <c r="K257" s="451" t="s">
        <v>527</v>
      </c>
      <c r="L257" s="223"/>
      <c r="M257" s="227" t="s">
        <v>313</v>
      </c>
      <c r="N257" s="209"/>
    </row>
    <row r="258" spans="2:14" ht="12" customHeight="1">
      <c r="B258" s="522"/>
      <c r="C258" s="507"/>
      <c r="D258" s="508"/>
      <c r="E258" s="508"/>
      <c r="F258" s="509"/>
      <c r="G258" s="479"/>
      <c r="H258" s="480"/>
      <c r="I258" s="480"/>
      <c r="J258" s="481"/>
      <c r="K258" s="228" t="s">
        <v>318</v>
      </c>
      <c r="L258" s="223"/>
      <c r="M258" s="206" t="s">
        <v>314</v>
      </c>
      <c r="N258" s="262"/>
    </row>
    <row r="259" spans="2:14" ht="12" customHeight="1">
      <c r="B259" s="505" t="s">
        <v>3</v>
      </c>
      <c r="C259" s="543" t="s">
        <v>970</v>
      </c>
      <c r="D259" s="544"/>
      <c r="E259" s="544"/>
      <c r="F259" s="545"/>
      <c r="G259" s="470">
        <f>'[1]Прайс двери'!$M$53+R$2</f>
        <v>6710</v>
      </c>
      <c r="H259" s="471"/>
      <c r="I259" s="471"/>
      <c r="J259" s="472"/>
      <c r="K259" s="222" t="s">
        <v>985</v>
      </c>
      <c r="L259" s="217"/>
      <c r="M259" s="206" t="s">
        <v>315</v>
      </c>
      <c r="N259" s="262"/>
    </row>
    <row r="260" spans="2:14" ht="12" customHeight="1">
      <c r="B260" s="522"/>
      <c r="C260" s="507"/>
      <c r="D260" s="508"/>
      <c r="E260" s="508"/>
      <c r="F260" s="509"/>
      <c r="G260" s="479"/>
      <c r="H260" s="755"/>
      <c r="I260" s="755"/>
      <c r="J260" s="481"/>
      <c r="K260" s="222" t="s">
        <v>135</v>
      </c>
      <c r="L260" s="223"/>
      <c r="M260" s="206" t="s">
        <v>330</v>
      </c>
      <c r="N260" s="262"/>
    </row>
    <row r="261" spans="2:14" ht="12" customHeight="1">
      <c r="B261" s="505" t="s">
        <v>4</v>
      </c>
      <c r="C261" s="543" t="s">
        <v>969</v>
      </c>
      <c r="D261" s="544"/>
      <c r="E261" s="544"/>
      <c r="F261" s="545"/>
      <c r="G261" s="470">
        <f>'[1]Прайс двери'!$M$68+R$2</f>
        <v>8450</v>
      </c>
      <c r="H261" s="471"/>
      <c r="I261" s="471"/>
      <c r="J261" s="472"/>
      <c r="K261" s="228" t="s">
        <v>321</v>
      </c>
      <c r="L261" s="223"/>
      <c r="M261" s="217" t="s">
        <v>317</v>
      </c>
      <c r="N261" s="263"/>
    </row>
    <row r="262" spans="2:14" ht="12" customHeight="1" thickBot="1">
      <c r="B262" s="506"/>
      <c r="C262" s="510"/>
      <c r="D262" s="511"/>
      <c r="E262" s="511"/>
      <c r="F262" s="512"/>
      <c r="G262" s="473"/>
      <c r="H262" s="474"/>
      <c r="I262" s="474"/>
      <c r="J262" s="475"/>
      <c r="K262" s="236" t="s">
        <v>319</v>
      </c>
      <c r="L262" s="237"/>
      <c r="M262" s="389"/>
      <c r="N262" s="390"/>
    </row>
    <row r="263" spans="2:14" ht="3" customHeight="1" thickBot="1">
      <c r="B263" s="196"/>
      <c r="C263" s="197"/>
      <c r="D263" s="197"/>
      <c r="E263" s="197"/>
      <c r="F263" s="197"/>
      <c r="G263" s="280"/>
      <c r="H263" s="280"/>
      <c r="I263" s="280"/>
      <c r="J263" s="280"/>
      <c r="K263" s="223"/>
      <c r="L263" s="223"/>
      <c r="M263" s="217"/>
      <c r="N263" s="217"/>
    </row>
    <row r="264" spans="2:14" ht="12" customHeight="1">
      <c r="B264" s="630" t="s">
        <v>2</v>
      </c>
      <c r="C264" s="650" t="s">
        <v>305</v>
      </c>
      <c r="D264" s="651"/>
      <c r="E264" s="651"/>
      <c r="F264" s="652"/>
      <c r="G264" s="611">
        <f>'[1]Прайс двери'!$E$27+R$2</f>
        <v>6190</v>
      </c>
      <c r="H264" s="612"/>
      <c r="I264" s="612"/>
      <c r="J264" s="613"/>
      <c r="K264" s="210"/>
      <c r="L264" s="211"/>
      <c r="M264" s="211"/>
      <c r="N264" s="212"/>
    </row>
    <row r="265" spans="2:14" ht="12" customHeight="1">
      <c r="B265" s="631"/>
      <c r="C265" s="653"/>
      <c r="D265" s="654"/>
      <c r="E265" s="654"/>
      <c r="F265" s="655"/>
      <c r="G265" s="485"/>
      <c r="H265" s="486"/>
      <c r="I265" s="486"/>
      <c r="J265" s="487"/>
      <c r="K265" s="632" t="s">
        <v>322</v>
      </c>
      <c r="L265" s="466"/>
      <c r="M265" s="468" t="s">
        <v>510</v>
      </c>
      <c r="N265" s="469"/>
    </row>
    <row r="266" spans="2:14" ht="12" customHeight="1">
      <c r="B266" s="622" t="s">
        <v>3</v>
      </c>
      <c r="C266" s="624" t="s">
        <v>305</v>
      </c>
      <c r="D266" s="625"/>
      <c r="E266" s="625"/>
      <c r="F266" s="626"/>
      <c r="G266" s="482">
        <f>'[1]Прайс двери'!$E$54+R$2</f>
        <v>6290</v>
      </c>
      <c r="H266" s="483"/>
      <c r="I266" s="483"/>
      <c r="J266" s="484"/>
      <c r="K266" s="222" t="s">
        <v>93</v>
      </c>
      <c r="L266" s="223" t="s">
        <v>311</v>
      </c>
      <c r="M266" s="468" t="s">
        <v>126</v>
      </c>
      <c r="N266" s="469"/>
    </row>
    <row r="267" spans="2:14" ht="12" customHeight="1">
      <c r="B267" s="631"/>
      <c r="C267" s="653"/>
      <c r="D267" s="654"/>
      <c r="E267" s="654"/>
      <c r="F267" s="655"/>
      <c r="G267" s="485"/>
      <c r="H267" s="486"/>
      <c r="I267" s="486"/>
      <c r="J267" s="487"/>
      <c r="K267" s="225" t="s">
        <v>312</v>
      </c>
      <c r="L267" s="227" t="s">
        <v>323</v>
      </c>
      <c r="M267" s="468"/>
      <c r="N267" s="469"/>
    </row>
    <row r="268" spans="2:14" ht="12" customHeight="1">
      <c r="B268" s="648" t="s">
        <v>4</v>
      </c>
      <c r="C268" s="624" t="s">
        <v>305</v>
      </c>
      <c r="D268" s="625"/>
      <c r="E268" s="625"/>
      <c r="F268" s="626"/>
      <c r="G268" s="482">
        <f>'[1]Прайс двери'!$E$69+R$2</f>
        <v>7750</v>
      </c>
      <c r="H268" s="483"/>
      <c r="I268" s="483"/>
      <c r="J268" s="484"/>
      <c r="K268" s="632" t="s">
        <v>131</v>
      </c>
      <c r="L268" s="466"/>
      <c r="M268" s="204" t="s">
        <v>372</v>
      </c>
      <c r="N268" s="205"/>
    </row>
    <row r="269" spans="2:14" ht="12" customHeight="1" thickBot="1">
      <c r="B269" s="623"/>
      <c r="C269" s="653"/>
      <c r="D269" s="654"/>
      <c r="E269" s="654"/>
      <c r="F269" s="655"/>
      <c r="G269" s="614"/>
      <c r="H269" s="615"/>
      <c r="I269" s="615"/>
      <c r="J269" s="616"/>
      <c r="K269" s="260" t="s">
        <v>524</v>
      </c>
      <c r="L269" s="223"/>
      <c r="M269" s="234" t="s">
        <v>302</v>
      </c>
      <c r="N269" s="264"/>
    </row>
    <row r="270" spans="2:14" ht="12" customHeight="1" thickTop="1">
      <c r="B270" s="505" t="s">
        <v>2</v>
      </c>
      <c r="C270" s="656" t="s">
        <v>971</v>
      </c>
      <c r="D270" s="657"/>
      <c r="E270" s="657"/>
      <c r="F270" s="658"/>
      <c r="G270" s="476">
        <f>'[1]Прайс двери'!$M$27+R$2</f>
        <v>6940</v>
      </c>
      <c r="H270" s="477"/>
      <c r="I270" s="477"/>
      <c r="J270" s="478"/>
      <c r="K270" s="451" t="s">
        <v>525</v>
      </c>
      <c r="L270" s="223"/>
      <c r="M270" s="227" t="s">
        <v>313</v>
      </c>
      <c r="N270" s="209"/>
    </row>
    <row r="271" spans="2:14" ht="12" customHeight="1">
      <c r="B271" s="522"/>
      <c r="C271" s="507"/>
      <c r="D271" s="508"/>
      <c r="E271" s="508"/>
      <c r="F271" s="509"/>
      <c r="G271" s="479"/>
      <c r="H271" s="480"/>
      <c r="I271" s="480"/>
      <c r="J271" s="481"/>
      <c r="K271" s="228" t="s">
        <v>20</v>
      </c>
      <c r="L271" s="223"/>
      <c r="M271" s="206" t="s">
        <v>314</v>
      </c>
      <c r="N271" s="262"/>
    </row>
    <row r="272" spans="2:14" ht="12" customHeight="1">
      <c r="B272" s="505" t="s">
        <v>3</v>
      </c>
      <c r="C272" s="543" t="s">
        <v>972</v>
      </c>
      <c r="D272" s="544"/>
      <c r="E272" s="544"/>
      <c r="F272" s="545"/>
      <c r="G272" s="470">
        <f>'[1]Прайс двери'!$M$54+R$2</f>
        <v>7040</v>
      </c>
      <c r="H272" s="471"/>
      <c r="I272" s="471"/>
      <c r="J272" s="472"/>
      <c r="K272" s="222" t="s">
        <v>985</v>
      </c>
      <c r="L272" s="217"/>
      <c r="M272" s="206" t="s">
        <v>315</v>
      </c>
      <c r="N272" s="262"/>
    </row>
    <row r="273" spans="2:14" ht="12" customHeight="1">
      <c r="B273" s="522"/>
      <c r="C273" s="507"/>
      <c r="D273" s="508"/>
      <c r="E273" s="508"/>
      <c r="F273" s="509"/>
      <c r="G273" s="479"/>
      <c r="H273" s="480"/>
      <c r="I273" s="480"/>
      <c r="J273" s="481"/>
      <c r="K273" s="222" t="s">
        <v>135</v>
      </c>
      <c r="L273" s="223"/>
      <c r="M273" s="206" t="s">
        <v>330</v>
      </c>
      <c r="N273" s="262"/>
    </row>
    <row r="274" spans="2:14" ht="12" customHeight="1">
      <c r="B274" s="505" t="s">
        <v>4</v>
      </c>
      <c r="C274" s="543" t="s">
        <v>971</v>
      </c>
      <c r="D274" s="544"/>
      <c r="E274" s="544"/>
      <c r="F274" s="545"/>
      <c r="G274" s="470">
        <f>'[1]Прайс двери'!$M$69+R$2</f>
        <v>9050</v>
      </c>
      <c r="H274" s="471"/>
      <c r="I274" s="471"/>
      <c r="J274" s="472"/>
      <c r="K274" s="228" t="s">
        <v>321</v>
      </c>
      <c r="L274" s="223"/>
      <c r="M274" s="217" t="s">
        <v>317</v>
      </c>
      <c r="N274" s="263"/>
    </row>
    <row r="275" spans="2:14" ht="12" customHeight="1" thickBot="1">
      <c r="B275" s="506"/>
      <c r="C275" s="510"/>
      <c r="D275" s="511"/>
      <c r="E275" s="511"/>
      <c r="F275" s="512"/>
      <c r="G275" s="473"/>
      <c r="H275" s="474"/>
      <c r="I275" s="474"/>
      <c r="J275" s="475"/>
      <c r="K275" s="236" t="s">
        <v>1</v>
      </c>
      <c r="L275" s="237"/>
      <c r="M275" s="389"/>
      <c r="N275" s="390"/>
    </row>
    <row r="276" spans="2:14" ht="3.75" customHeight="1" thickBot="1">
      <c r="B276" s="196"/>
      <c r="C276" s="197"/>
      <c r="D276" s="197"/>
      <c r="E276" s="197"/>
      <c r="F276" s="197"/>
      <c r="G276" s="230"/>
      <c r="H276" s="230"/>
      <c r="I276" s="230"/>
      <c r="J276" s="230"/>
      <c r="K276" s="223"/>
      <c r="L276" s="223"/>
      <c r="M276" s="223"/>
      <c r="N276" s="223"/>
    </row>
    <row r="277" spans="2:14" ht="12" customHeight="1">
      <c r="B277" s="630" t="s">
        <v>2</v>
      </c>
      <c r="C277" s="650" t="s">
        <v>306</v>
      </c>
      <c r="D277" s="651"/>
      <c r="E277" s="651"/>
      <c r="F277" s="652"/>
      <c r="G277" s="611">
        <f>'[1]Прайс двери'!$E$28+R$2</f>
        <v>6110</v>
      </c>
      <c r="H277" s="612"/>
      <c r="I277" s="612"/>
      <c r="J277" s="613"/>
      <c r="K277" s="210"/>
      <c r="L277" s="211"/>
      <c r="M277" s="211"/>
      <c r="N277" s="212"/>
    </row>
    <row r="278" spans="2:14" ht="12" customHeight="1">
      <c r="B278" s="631"/>
      <c r="C278" s="653"/>
      <c r="D278" s="654"/>
      <c r="E278" s="654"/>
      <c r="F278" s="655"/>
      <c r="G278" s="485"/>
      <c r="H278" s="486"/>
      <c r="I278" s="486"/>
      <c r="J278" s="487"/>
      <c r="K278" s="632" t="s">
        <v>322</v>
      </c>
      <c r="L278" s="466"/>
      <c r="M278" s="468" t="s">
        <v>510</v>
      </c>
      <c r="N278" s="469"/>
    </row>
    <row r="279" spans="2:14" ht="12" customHeight="1">
      <c r="B279" s="622" t="s">
        <v>3</v>
      </c>
      <c r="C279" s="624" t="s">
        <v>306</v>
      </c>
      <c r="D279" s="625"/>
      <c r="E279" s="625"/>
      <c r="F279" s="626"/>
      <c r="G279" s="482">
        <f>'[1]Прайс двери'!$E$55+R$2</f>
        <v>6210</v>
      </c>
      <c r="H279" s="483"/>
      <c r="I279" s="483"/>
      <c r="J279" s="484"/>
      <c r="K279" s="222" t="s">
        <v>93</v>
      </c>
      <c r="L279" s="223" t="s">
        <v>311</v>
      </c>
      <c r="M279" s="468" t="s">
        <v>126</v>
      </c>
      <c r="N279" s="469"/>
    </row>
    <row r="280" spans="2:14" ht="12" customHeight="1">
      <c r="B280" s="648"/>
      <c r="C280" s="653"/>
      <c r="D280" s="654"/>
      <c r="E280" s="654"/>
      <c r="F280" s="655"/>
      <c r="G280" s="485"/>
      <c r="H280" s="486"/>
      <c r="I280" s="486"/>
      <c r="J280" s="487"/>
      <c r="K280" s="225" t="s">
        <v>312</v>
      </c>
      <c r="L280" s="227" t="s">
        <v>323</v>
      </c>
      <c r="M280" s="468"/>
      <c r="N280" s="469"/>
    </row>
    <row r="281" spans="2:14" ht="12" customHeight="1">
      <c r="B281" s="622" t="s">
        <v>4</v>
      </c>
      <c r="C281" s="624" t="s">
        <v>306</v>
      </c>
      <c r="D281" s="625"/>
      <c r="E281" s="625"/>
      <c r="F281" s="626"/>
      <c r="G281" s="482">
        <f>'[1]Прайс двери'!$E$70+R$2</f>
        <v>7660</v>
      </c>
      <c r="H281" s="483"/>
      <c r="I281" s="483"/>
      <c r="J281" s="484"/>
      <c r="K281" s="632" t="s">
        <v>131</v>
      </c>
      <c r="L281" s="466"/>
      <c r="M281" s="204" t="s">
        <v>372</v>
      </c>
      <c r="N281" s="205"/>
    </row>
    <row r="282" spans="2:14" ht="12" customHeight="1" thickBot="1">
      <c r="B282" s="623"/>
      <c r="C282" s="653"/>
      <c r="D282" s="654"/>
      <c r="E282" s="654"/>
      <c r="F282" s="655"/>
      <c r="G282" s="614"/>
      <c r="H282" s="615"/>
      <c r="I282" s="615"/>
      <c r="J282" s="616"/>
      <c r="K282" s="260" t="s">
        <v>526</v>
      </c>
      <c r="L282" s="223"/>
      <c r="M282" s="234" t="s">
        <v>302</v>
      </c>
      <c r="N282" s="264"/>
    </row>
    <row r="283" spans="2:14" ht="12" customHeight="1" thickTop="1">
      <c r="B283" s="505" t="s">
        <v>2</v>
      </c>
      <c r="C283" s="656" t="s">
        <v>973</v>
      </c>
      <c r="D283" s="657"/>
      <c r="E283" s="657"/>
      <c r="F283" s="658"/>
      <c r="G283" s="476">
        <f>'[1]Прайс двери'!$M$28+R$2</f>
        <v>6870</v>
      </c>
      <c r="H283" s="477"/>
      <c r="I283" s="477"/>
      <c r="J283" s="478"/>
      <c r="K283" s="451" t="s">
        <v>527</v>
      </c>
      <c r="L283" s="223"/>
      <c r="M283" s="227" t="s">
        <v>313</v>
      </c>
      <c r="N283" s="209"/>
    </row>
    <row r="284" spans="2:14" ht="12" customHeight="1">
      <c r="B284" s="522"/>
      <c r="C284" s="507"/>
      <c r="D284" s="508"/>
      <c r="E284" s="508"/>
      <c r="F284" s="509"/>
      <c r="G284" s="479"/>
      <c r="H284" s="480"/>
      <c r="I284" s="480"/>
      <c r="J284" s="481"/>
      <c r="K284" s="228" t="s">
        <v>318</v>
      </c>
      <c r="L284" s="223"/>
      <c r="M284" s="206" t="s">
        <v>314</v>
      </c>
      <c r="N284" s="262"/>
    </row>
    <row r="285" spans="2:14" ht="12" customHeight="1">
      <c r="B285" s="505" t="s">
        <v>3</v>
      </c>
      <c r="C285" s="543" t="s">
        <v>974</v>
      </c>
      <c r="D285" s="544"/>
      <c r="E285" s="544"/>
      <c r="F285" s="545"/>
      <c r="G285" s="470">
        <f>'[1]Прайс двери'!$M$55+R$2</f>
        <v>6960</v>
      </c>
      <c r="H285" s="471"/>
      <c r="I285" s="471"/>
      <c r="J285" s="472"/>
      <c r="K285" s="222" t="s">
        <v>985</v>
      </c>
      <c r="L285" s="217"/>
      <c r="M285" s="206" t="s">
        <v>315</v>
      </c>
      <c r="N285" s="262"/>
    </row>
    <row r="286" spans="2:14" ht="12" customHeight="1">
      <c r="B286" s="522"/>
      <c r="C286" s="507"/>
      <c r="D286" s="508"/>
      <c r="E286" s="508"/>
      <c r="F286" s="509"/>
      <c r="G286" s="479"/>
      <c r="H286" s="755"/>
      <c r="I286" s="755"/>
      <c r="J286" s="481"/>
      <c r="K286" s="222" t="s">
        <v>135</v>
      </c>
      <c r="L286" s="223"/>
      <c r="M286" s="206" t="s">
        <v>330</v>
      </c>
      <c r="N286" s="262"/>
    </row>
    <row r="287" spans="2:14" ht="12" customHeight="1">
      <c r="B287" s="505" t="s">
        <v>4</v>
      </c>
      <c r="C287" s="543" t="s">
        <v>975</v>
      </c>
      <c r="D287" s="544"/>
      <c r="E287" s="544"/>
      <c r="F287" s="545"/>
      <c r="G287" s="470">
        <f>'[1]Прайс двери'!$M$70+R$2</f>
        <v>8970</v>
      </c>
      <c r="H287" s="471"/>
      <c r="I287" s="471"/>
      <c r="J287" s="472"/>
      <c r="K287" s="228" t="s">
        <v>321</v>
      </c>
      <c r="L287" s="223"/>
      <c r="M287" s="217" t="s">
        <v>317</v>
      </c>
      <c r="N287" s="263"/>
    </row>
    <row r="288" spans="2:14" ht="12" customHeight="1" thickBot="1">
      <c r="B288" s="506"/>
      <c r="C288" s="510"/>
      <c r="D288" s="511"/>
      <c r="E288" s="511"/>
      <c r="F288" s="512"/>
      <c r="G288" s="473"/>
      <c r="H288" s="474"/>
      <c r="I288" s="474"/>
      <c r="J288" s="475"/>
      <c r="K288" s="236" t="s">
        <v>1</v>
      </c>
      <c r="L288" s="237"/>
      <c r="M288" s="389"/>
      <c r="N288" s="390"/>
    </row>
    <row r="289" spans="2:14" ht="3.75" customHeight="1" thickBot="1">
      <c r="B289" s="196"/>
      <c r="C289" s="197"/>
      <c r="D289" s="197"/>
      <c r="E289" s="197"/>
      <c r="F289" s="197"/>
      <c r="G289" s="280"/>
      <c r="H289" s="280"/>
      <c r="I289" s="280"/>
      <c r="J289" s="280"/>
      <c r="K289" s="223"/>
      <c r="L289" s="223"/>
      <c r="M289" s="217"/>
      <c r="N289" s="217"/>
    </row>
    <row r="290" spans="2:14" ht="12" customHeight="1">
      <c r="B290" s="630" t="s">
        <v>2</v>
      </c>
      <c r="C290" s="650" t="s">
        <v>307</v>
      </c>
      <c r="D290" s="651"/>
      <c r="E290" s="651"/>
      <c r="F290" s="652"/>
      <c r="G290" s="611">
        <f>'[1]Прайс двери'!$E$29+R$2</f>
        <v>6640</v>
      </c>
      <c r="H290" s="612"/>
      <c r="I290" s="612"/>
      <c r="J290" s="613"/>
      <c r="K290" s="822" t="s">
        <v>324</v>
      </c>
      <c r="L290" s="823"/>
      <c r="M290" s="682" t="s">
        <v>510</v>
      </c>
      <c r="N290" s="683"/>
    </row>
    <row r="291" spans="2:14" ht="12" customHeight="1">
      <c r="B291" s="631"/>
      <c r="C291" s="624"/>
      <c r="D291" s="625"/>
      <c r="E291" s="625"/>
      <c r="F291" s="626"/>
      <c r="G291" s="485"/>
      <c r="H291" s="486"/>
      <c r="I291" s="486"/>
      <c r="J291" s="487"/>
      <c r="K291" s="222" t="s">
        <v>93</v>
      </c>
      <c r="L291" s="223" t="s">
        <v>326</v>
      </c>
      <c r="M291" s="468" t="s">
        <v>126</v>
      </c>
      <c r="N291" s="469"/>
    </row>
    <row r="292" spans="2:14" ht="12" customHeight="1">
      <c r="B292" s="622" t="s">
        <v>3</v>
      </c>
      <c r="C292" s="747" t="s">
        <v>307</v>
      </c>
      <c r="D292" s="748"/>
      <c r="E292" s="748"/>
      <c r="F292" s="749"/>
      <c r="G292" s="482">
        <f>'[1]Прайс двери'!$E$56+R$2</f>
        <v>6950</v>
      </c>
      <c r="H292" s="483"/>
      <c r="I292" s="483"/>
      <c r="J292" s="484"/>
      <c r="K292" s="225" t="s">
        <v>327</v>
      </c>
      <c r="L292" s="227" t="s">
        <v>325</v>
      </c>
      <c r="M292" s="468"/>
      <c r="N292" s="469"/>
    </row>
    <row r="293" spans="2:14" ht="12" customHeight="1" thickBot="1">
      <c r="B293" s="623"/>
      <c r="C293" s="627"/>
      <c r="D293" s="628"/>
      <c r="E293" s="628"/>
      <c r="F293" s="629"/>
      <c r="G293" s="614"/>
      <c r="H293" s="615"/>
      <c r="I293" s="615"/>
      <c r="J293" s="616"/>
      <c r="K293" s="632" t="s">
        <v>131</v>
      </c>
      <c r="L293" s="466"/>
      <c r="M293" s="204" t="s">
        <v>372</v>
      </c>
      <c r="N293" s="205"/>
    </row>
    <row r="294" spans="2:14" ht="12" customHeight="1" thickTop="1">
      <c r="B294" s="622"/>
      <c r="C294" s="756"/>
      <c r="D294" s="757"/>
      <c r="E294" s="757"/>
      <c r="F294" s="758"/>
      <c r="G294" s="714"/>
      <c r="H294" s="715"/>
      <c r="I294" s="715"/>
      <c r="J294" s="716"/>
      <c r="K294" s="260" t="s">
        <v>524</v>
      </c>
      <c r="L294" s="223"/>
      <c r="M294" s="234" t="s">
        <v>302</v>
      </c>
      <c r="N294" s="264"/>
    </row>
    <row r="295" spans="2:14" ht="12" customHeight="1" thickBot="1">
      <c r="B295" s="623"/>
      <c r="C295" s="653"/>
      <c r="D295" s="654"/>
      <c r="E295" s="654"/>
      <c r="F295" s="655"/>
      <c r="G295" s="614"/>
      <c r="H295" s="615"/>
      <c r="I295" s="615"/>
      <c r="J295" s="616"/>
      <c r="K295" s="451" t="s">
        <v>525</v>
      </c>
      <c r="L295" s="223"/>
      <c r="M295" s="227" t="s">
        <v>313</v>
      </c>
      <c r="N295" s="209"/>
    </row>
    <row r="296" spans="2:14" ht="12" customHeight="1" thickTop="1">
      <c r="B296" s="505" t="s">
        <v>2</v>
      </c>
      <c r="C296" s="656" t="s">
        <v>976</v>
      </c>
      <c r="D296" s="657"/>
      <c r="E296" s="657"/>
      <c r="F296" s="658"/>
      <c r="G296" s="476">
        <f>'[1]Прайс двери'!$M$29+R$2</f>
        <v>7230</v>
      </c>
      <c r="H296" s="477"/>
      <c r="I296" s="477"/>
      <c r="J296" s="478"/>
      <c r="K296" s="228" t="s">
        <v>328</v>
      </c>
      <c r="L296" s="223"/>
      <c r="M296" s="206" t="s">
        <v>314</v>
      </c>
      <c r="N296" s="262"/>
    </row>
    <row r="297" spans="2:14" ht="12" customHeight="1">
      <c r="B297" s="522"/>
      <c r="C297" s="507"/>
      <c r="D297" s="508"/>
      <c r="E297" s="508"/>
      <c r="F297" s="509"/>
      <c r="G297" s="479"/>
      <c r="H297" s="480"/>
      <c r="I297" s="480"/>
      <c r="J297" s="481"/>
      <c r="K297" s="222" t="s">
        <v>213</v>
      </c>
      <c r="L297" s="217" t="s">
        <v>321</v>
      </c>
      <c r="M297" s="206" t="s">
        <v>315</v>
      </c>
      <c r="N297" s="262"/>
    </row>
    <row r="298" spans="2:14" ht="12" customHeight="1">
      <c r="B298" s="505" t="s">
        <v>3</v>
      </c>
      <c r="C298" s="543" t="s">
        <v>977</v>
      </c>
      <c r="D298" s="544"/>
      <c r="E298" s="544"/>
      <c r="F298" s="545"/>
      <c r="G298" s="470">
        <f>'[1]Прайс двери'!$M$56+R$2</f>
        <v>7540</v>
      </c>
      <c r="H298" s="471"/>
      <c r="I298" s="471"/>
      <c r="J298" s="472"/>
      <c r="K298" s="222" t="s">
        <v>986</v>
      </c>
      <c r="L298" s="223"/>
      <c r="M298" s="206" t="s">
        <v>330</v>
      </c>
      <c r="N298" s="262"/>
    </row>
    <row r="299" spans="2:14" ht="12" customHeight="1" thickBot="1">
      <c r="B299" s="506"/>
      <c r="C299" s="510"/>
      <c r="D299" s="511"/>
      <c r="E299" s="511"/>
      <c r="F299" s="512"/>
      <c r="G299" s="473"/>
      <c r="H299" s="474"/>
      <c r="I299" s="474"/>
      <c r="J299" s="475"/>
      <c r="K299" s="236" t="s">
        <v>1</v>
      </c>
      <c r="L299" s="237"/>
      <c r="M299" s="277" t="s">
        <v>317</v>
      </c>
      <c r="N299" s="278"/>
    </row>
    <row r="300" spans="2:14" ht="2.25" customHeight="1" thickBot="1">
      <c r="B300" s="196"/>
      <c r="C300" s="197"/>
      <c r="D300" s="197"/>
      <c r="E300" s="197"/>
      <c r="F300" s="197"/>
      <c r="G300" s="280"/>
      <c r="H300" s="280"/>
      <c r="I300" s="280"/>
      <c r="J300" s="280"/>
      <c r="K300" s="223"/>
      <c r="L300" s="223"/>
      <c r="M300" s="217"/>
      <c r="N300" s="217"/>
    </row>
    <row r="301" spans="2:14" ht="12" customHeight="1">
      <c r="B301" s="630" t="s">
        <v>2</v>
      </c>
      <c r="C301" s="650" t="s">
        <v>308</v>
      </c>
      <c r="D301" s="651"/>
      <c r="E301" s="651"/>
      <c r="F301" s="652"/>
      <c r="G301" s="611">
        <f>'[1]Прайс двери'!$E$30+R$2</f>
        <v>6600</v>
      </c>
      <c r="H301" s="612"/>
      <c r="I301" s="612"/>
      <c r="J301" s="613"/>
      <c r="K301" s="822" t="s">
        <v>324</v>
      </c>
      <c r="L301" s="823"/>
      <c r="M301" s="682" t="s">
        <v>510</v>
      </c>
      <c r="N301" s="683"/>
    </row>
    <row r="302" spans="2:14" ht="12" customHeight="1">
      <c r="B302" s="631"/>
      <c r="C302" s="624"/>
      <c r="D302" s="625"/>
      <c r="E302" s="625"/>
      <c r="F302" s="626"/>
      <c r="G302" s="485"/>
      <c r="H302" s="486"/>
      <c r="I302" s="486"/>
      <c r="J302" s="487"/>
      <c r="K302" s="222" t="s">
        <v>93</v>
      </c>
      <c r="L302" s="223" t="s">
        <v>326</v>
      </c>
      <c r="M302" s="468" t="s">
        <v>126</v>
      </c>
      <c r="N302" s="469"/>
    </row>
    <row r="303" spans="2:14" ht="12" customHeight="1">
      <c r="B303" s="622" t="s">
        <v>3</v>
      </c>
      <c r="C303" s="747" t="s">
        <v>308</v>
      </c>
      <c r="D303" s="748"/>
      <c r="E303" s="748"/>
      <c r="F303" s="749"/>
      <c r="G303" s="482">
        <f>'[1]Прайс двери'!$E$57+R$2</f>
        <v>6800</v>
      </c>
      <c r="H303" s="483"/>
      <c r="I303" s="483"/>
      <c r="J303" s="484"/>
      <c r="K303" s="225" t="s">
        <v>327</v>
      </c>
      <c r="L303" s="227" t="s">
        <v>325</v>
      </c>
      <c r="M303" s="468"/>
      <c r="N303" s="469"/>
    </row>
    <row r="304" spans="2:14" ht="12" customHeight="1" thickBot="1">
      <c r="B304" s="623"/>
      <c r="C304" s="627"/>
      <c r="D304" s="628"/>
      <c r="E304" s="628"/>
      <c r="F304" s="629"/>
      <c r="G304" s="614"/>
      <c r="H304" s="615"/>
      <c r="I304" s="615"/>
      <c r="J304" s="616"/>
      <c r="K304" s="632" t="s">
        <v>131</v>
      </c>
      <c r="L304" s="466"/>
      <c r="M304" s="204" t="s">
        <v>372</v>
      </c>
      <c r="N304" s="205"/>
    </row>
    <row r="305" spans="2:14" ht="12" customHeight="1" thickTop="1">
      <c r="B305" s="622"/>
      <c r="C305" s="756"/>
      <c r="D305" s="757"/>
      <c r="E305" s="757"/>
      <c r="F305" s="758"/>
      <c r="G305" s="714"/>
      <c r="H305" s="715"/>
      <c r="I305" s="715"/>
      <c r="J305" s="716"/>
      <c r="K305" s="260" t="s">
        <v>526</v>
      </c>
      <c r="L305" s="223"/>
      <c r="M305" s="234" t="s">
        <v>302</v>
      </c>
      <c r="N305" s="264"/>
    </row>
    <row r="306" spans="2:14" ht="12" customHeight="1" thickBot="1">
      <c r="B306" s="623"/>
      <c r="C306" s="653"/>
      <c r="D306" s="654"/>
      <c r="E306" s="654"/>
      <c r="F306" s="655"/>
      <c r="G306" s="614"/>
      <c r="H306" s="615"/>
      <c r="I306" s="615"/>
      <c r="J306" s="616"/>
      <c r="K306" s="451" t="s">
        <v>527</v>
      </c>
      <c r="L306" s="223"/>
      <c r="M306" s="227" t="s">
        <v>313</v>
      </c>
      <c r="N306" s="209"/>
    </row>
    <row r="307" spans="2:14" ht="12" customHeight="1" thickTop="1">
      <c r="B307" s="505" t="s">
        <v>2</v>
      </c>
      <c r="C307" s="656" t="s">
        <v>978</v>
      </c>
      <c r="D307" s="657"/>
      <c r="E307" s="657"/>
      <c r="F307" s="658"/>
      <c r="G307" s="476">
        <f>'[1]Прайс двери'!$M$30+R$2</f>
        <v>7340</v>
      </c>
      <c r="H307" s="477"/>
      <c r="I307" s="477"/>
      <c r="J307" s="478"/>
      <c r="K307" s="228" t="s">
        <v>329</v>
      </c>
      <c r="L307" s="223"/>
      <c r="M307" s="206" t="s">
        <v>314</v>
      </c>
      <c r="N307" s="262"/>
    </row>
    <row r="308" spans="2:14" ht="12" customHeight="1" thickBot="1">
      <c r="B308" s="522"/>
      <c r="C308" s="507"/>
      <c r="D308" s="508"/>
      <c r="E308" s="508"/>
      <c r="F308" s="509"/>
      <c r="G308" s="479"/>
      <c r="H308" s="480"/>
      <c r="I308" s="480"/>
      <c r="J308" s="481"/>
      <c r="K308" s="222" t="s">
        <v>213</v>
      </c>
      <c r="L308" s="217" t="s">
        <v>321</v>
      </c>
      <c r="M308" s="206" t="s">
        <v>315</v>
      </c>
      <c r="N308" s="262"/>
    </row>
    <row r="309" spans="2:14" ht="12" customHeight="1" thickTop="1">
      <c r="B309" s="505" t="s">
        <v>3</v>
      </c>
      <c r="C309" s="656" t="s">
        <v>978</v>
      </c>
      <c r="D309" s="657"/>
      <c r="E309" s="657"/>
      <c r="F309" s="658"/>
      <c r="G309" s="470">
        <f>'[1]Прайс двери'!$M$57+R$2</f>
        <v>7510</v>
      </c>
      <c r="H309" s="471"/>
      <c r="I309" s="471"/>
      <c r="J309" s="472"/>
      <c r="K309" s="222" t="s">
        <v>986</v>
      </c>
      <c r="L309" s="223"/>
      <c r="M309" s="206" t="s">
        <v>330</v>
      </c>
      <c r="N309" s="262"/>
    </row>
    <row r="310" spans="2:14" ht="12" customHeight="1" thickBot="1">
      <c r="B310" s="506"/>
      <c r="C310" s="510"/>
      <c r="D310" s="511"/>
      <c r="E310" s="511"/>
      <c r="F310" s="512"/>
      <c r="G310" s="473"/>
      <c r="H310" s="474"/>
      <c r="I310" s="474"/>
      <c r="J310" s="475"/>
      <c r="K310" s="236" t="s">
        <v>1</v>
      </c>
      <c r="L310" s="237"/>
      <c r="M310" s="277" t="s">
        <v>317</v>
      </c>
      <c r="N310" s="278"/>
    </row>
    <row r="311" spans="2:14" ht="12" customHeight="1" thickBot="1">
      <c r="B311" s="196"/>
      <c r="C311" s="197"/>
      <c r="D311" s="197"/>
      <c r="E311" s="197"/>
      <c r="F311" s="197"/>
      <c r="G311" s="280"/>
      <c r="H311" s="280"/>
      <c r="I311" s="280"/>
      <c r="J311" s="280"/>
      <c r="K311" s="223"/>
      <c r="L311" s="223"/>
      <c r="M311" s="217"/>
      <c r="N311" s="217"/>
    </row>
    <row r="312" spans="2:14" ht="12" customHeight="1">
      <c r="B312" s="521" t="s">
        <v>2</v>
      </c>
      <c r="C312" s="488" t="s">
        <v>953</v>
      </c>
      <c r="D312" s="489"/>
      <c r="E312" s="489"/>
      <c r="F312" s="490"/>
      <c r="G312" s="500" t="s">
        <v>954</v>
      </c>
      <c r="H312" s="501"/>
      <c r="I312" s="500">
        <f>'[1]Прайс ВИКИНГ'!$G$4</f>
        <v>8200</v>
      </c>
      <c r="J312" s="501"/>
      <c r="K312" s="831" t="s">
        <v>1002</v>
      </c>
      <c r="L312" s="832"/>
      <c r="M312" s="832"/>
      <c r="N312" s="833"/>
    </row>
    <row r="313" spans="2:14" ht="12" customHeight="1">
      <c r="B313" s="522"/>
      <c r="C313" s="507"/>
      <c r="D313" s="508"/>
      <c r="E313" s="508"/>
      <c r="F313" s="509"/>
      <c r="G313" s="513"/>
      <c r="H313" s="514"/>
      <c r="I313" s="479"/>
      <c r="J313" s="481"/>
      <c r="K313" s="523" t="s">
        <v>956</v>
      </c>
      <c r="L313" s="524"/>
      <c r="M313" s="524"/>
      <c r="N313" s="525"/>
    </row>
    <row r="314" spans="2:14" ht="12" customHeight="1">
      <c r="B314" s="505" t="s">
        <v>3</v>
      </c>
      <c r="C314" s="543" t="s">
        <v>955</v>
      </c>
      <c r="D314" s="544"/>
      <c r="E314" s="544"/>
      <c r="F314" s="545"/>
      <c r="G314" s="513"/>
      <c r="H314" s="514"/>
      <c r="I314" s="513">
        <f>'[1]Прайс ВИКИНГ'!$I$4</f>
        <v>8250</v>
      </c>
      <c r="J314" s="514"/>
      <c r="K314" s="523" t="s">
        <v>957</v>
      </c>
      <c r="L314" s="524"/>
      <c r="M314" s="524"/>
      <c r="N314" s="525"/>
    </row>
    <row r="315" spans="2:14" ht="12" customHeight="1" thickBot="1">
      <c r="B315" s="506"/>
      <c r="C315" s="510"/>
      <c r="D315" s="511"/>
      <c r="E315" s="511"/>
      <c r="F315" s="512"/>
      <c r="G315" s="473"/>
      <c r="H315" s="475"/>
      <c r="I315" s="473"/>
      <c r="J315" s="475"/>
      <c r="K315" s="515" t="s">
        <v>131</v>
      </c>
      <c r="L315" s="516"/>
      <c r="M315" s="516"/>
      <c r="N315" s="517"/>
    </row>
    <row r="316" spans="2:14" ht="12" customHeight="1" thickBot="1">
      <c r="B316" s="196"/>
      <c r="C316" s="197"/>
      <c r="D316" s="197"/>
      <c r="E316" s="197"/>
      <c r="F316" s="197"/>
      <c r="G316" s="280"/>
      <c r="H316" s="280"/>
      <c r="I316" s="280"/>
      <c r="J316" s="280"/>
      <c r="K316" s="523" t="s">
        <v>958</v>
      </c>
      <c r="L316" s="524"/>
      <c r="M316" s="524"/>
      <c r="N316" s="525"/>
    </row>
    <row r="317" spans="2:14" ht="12" customHeight="1">
      <c r="B317" s="521" t="s">
        <v>2</v>
      </c>
      <c r="C317" s="488" t="s">
        <v>955</v>
      </c>
      <c r="D317" s="489"/>
      <c r="E317" s="489"/>
      <c r="F317" s="490"/>
      <c r="G317" s="494" t="s">
        <v>994</v>
      </c>
      <c r="H317" s="495"/>
      <c r="I317" s="500">
        <f>'[1]Прайс ВИКИНГ'!$G$6</f>
        <v>9000</v>
      </c>
      <c r="J317" s="501"/>
      <c r="K317" s="502" t="s">
        <v>959</v>
      </c>
      <c r="L317" s="503"/>
      <c r="M317" s="503"/>
      <c r="N317" s="504"/>
    </row>
    <row r="318" spans="2:14" ht="12" customHeight="1">
      <c r="B318" s="522"/>
      <c r="C318" s="507"/>
      <c r="D318" s="508"/>
      <c r="E318" s="508"/>
      <c r="F318" s="509"/>
      <c r="G318" s="496"/>
      <c r="H318" s="497"/>
      <c r="I318" s="479"/>
      <c r="J318" s="481"/>
      <c r="K318" s="515" t="s">
        <v>960</v>
      </c>
      <c r="L318" s="516"/>
      <c r="M318" s="516"/>
      <c r="N318" s="517"/>
    </row>
    <row r="319" spans="2:14" ht="12" customHeight="1">
      <c r="B319" s="505" t="s">
        <v>3</v>
      </c>
      <c r="C319" s="543" t="s">
        <v>955</v>
      </c>
      <c r="D319" s="544"/>
      <c r="E319" s="544"/>
      <c r="F319" s="545"/>
      <c r="G319" s="496"/>
      <c r="H319" s="497"/>
      <c r="I319" s="513">
        <f>'[1]Прайс ВИКИНГ'!$I$6</f>
        <v>9050</v>
      </c>
      <c r="J319" s="514"/>
      <c r="K319" s="546" t="s">
        <v>961</v>
      </c>
      <c r="L319" s="547"/>
      <c r="M319" s="547"/>
      <c r="N319" s="548"/>
    </row>
    <row r="320" spans="2:14" ht="12" customHeight="1" thickBot="1">
      <c r="B320" s="506"/>
      <c r="C320" s="510"/>
      <c r="D320" s="511"/>
      <c r="E320" s="511"/>
      <c r="F320" s="512"/>
      <c r="G320" s="498"/>
      <c r="H320" s="499"/>
      <c r="I320" s="473"/>
      <c r="J320" s="475"/>
      <c r="K320" s="546" t="s">
        <v>962</v>
      </c>
      <c r="L320" s="547"/>
      <c r="M320" s="547"/>
      <c r="N320" s="548"/>
    </row>
    <row r="321" spans="2:14" ht="12" customHeight="1" thickBot="1">
      <c r="B321" s="196"/>
      <c r="C321" s="197"/>
      <c r="D321" s="197"/>
      <c r="E321" s="197"/>
      <c r="F321" s="197"/>
      <c r="G321" s="280"/>
      <c r="H321" s="280"/>
      <c r="I321" s="280"/>
      <c r="J321" s="280"/>
      <c r="K321" s="515" t="s">
        <v>21</v>
      </c>
      <c r="L321" s="516"/>
      <c r="M321" s="516"/>
      <c r="N321" s="517"/>
    </row>
    <row r="322" spans="2:14" ht="12" customHeight="1">
      <c r="B322" s="521" t="s">
        <v>2</v>
      </c>
      <c r="C322" s="488" t="s">
        <v>955</v>
      </c>
      <c r="D322" s="489"/>
      <c r="E322" s="489"/>
      <c r="F322" s="490"/>
      <c r="G322" s="494" t="s">
        <v>995</v>
      </c>
      <c r="H322" s="495"/>
      <c r="I322" s="500">
        <f>'[1]Прайс ВИКИНГ'!$G$7</f>
        <v>8350</v>
      </c>
      <c r="J322" s="501"/>
      <c r="K322" s="523" t="s">
        <v>1006</v>
      </c>
      <c r="L322" s="524"/>
      <c r="M322" s="524"/>
      <c r="N322" s="525"/>
    </row>
    <row r="323" spans="2:14" ht="12" customHeight="1">
      <c r="B323" s="522"/>
      <c r="C323" s="507"/>
      <c r="D323" s="508"/>
      <c r="E323" s="508"/>
      <c r="F323" s="509"/>
      <c r="G323" s="496"/>
      <c r="H323" s="497"/>
      <c r="I323" s="479"/>
      <c r="J323" s="481"/>
      <c r="K323" s="523" t="s">
        <v>147</v>
      </c>
      <c r="L323" s="524"/>
      <c r="M323" s="524"/>
      <c r="N323" s="525"/>
    </row>
    <row r="324" spans="2:14" ht="12" customHeight="1">
      <c r="B324" s="505" t="s">
        <v>3</v>
      </c>
      <c r="C324" s="543" t="s">
        <v>955</v>
      </c>
      <c r="D324" s="544"/>
      <c r="E324" s="544"/>
      <c r="F324" s="545"/>
      <c r="G324" s="496"/>
      <c r="H324" s="497"/>
      <c r="I324" s="513">
        <f>'[1]Прайс ВИКИНГ'!$I$7</f>
        <v>8400</v>
      </c>
      <c r="J324" s="514"/>
      <c r="K324" s="502" t="s">
        <v>963</v>
      </c>
      <c r="L324" s="503"/>
      <c r="M324" s="503"/>
      <c r="N324" s="504"/>
    </row>
    <row r="325" spans="2:14" ht="12" customHeight="1" thickBot="1">
      <c r="B325" s="506"/>
      <c r="C325" s="510"/>
      <c r="D325" s="511"/>
      <c r="E325" s="511"/>
      <c r="F325" s="512"/>
      <c r="G325" s="498"/>
      <c r="H325" s="499"/>
      <c r="I325" s="473"/>
      <c r="J325" s="475"/>
      <c r="K325" s="502" t="s">
        <v>964</v>
      </c>
      <c r="L325" s="503"/>
      <c r="M325" s="503"/>
      <c r="N325" s="504"/>
    </row>
    <row r="326" spans="2:14" ht="12" customHeight="1" thickBot="1">
      <c r="B326" s="196"/>
      <c r="C326" s="197"/>
      <c r="D326" s="197"/>
      <c r="E326" s="197"/>
      <c r="F326" s="197"/>
      <c r="G326" s="280"/>
      <c r="H326" s="280"/>
      <c r="I326" s="280"/>
      <c r="J326" s="280"/>
      <c r="K326" s="502" t="s">
        <v>965</v>
      </c>
      <c r="L326" s="503"/>
      <c r="M326" s="503"/>
      <c r="N326" s="504"/>
    </row>
    <row r="327" spans="2:14" ht="12" customHeight="1">
      <c r="B327" s="521" t="s">
        <v>2</v>
      </c>
      <c r="C327" s="488" t="s">
        <v>955</v>
      </c>
      <c r="D327" s="489"/>
      <c r="E327" s="489"/>
      <c r="F327" s="490"/>
      <c r="G327" s="494" t="s">
        <v>996</v>
      </c>
      <c r="H327" s="495"/>
      <c r="I327" s="500">
        <f>'[1]Прайс ВИКИНГ'!$G$8</f>
        <v>8600</v>
      </c>
      <c r="J327" s="501"/>
      <c r="K327" s="515" t="s">
        <v>966</v>
      </c>
      <c r="L327" s="516"/>
      <c r="M327" s="516"/>
      <c r="N327" s="517"/>
    </row>
    <row r="328" spans="2:14" ht="12" customHeight="1" thickBot="1">
      <c r="B328" s="522"/>
      <c r="C328" s="507"/>
      <c r="D328" s="508"/>
      <c r="E328" s="508"/>
      <c r="F328" s="509"/>
      <c r="G328" s="496"/>
      <c r="H328" s="497"/>
      <c r="I328" s="479"/>
      <c r="J328" s="481"/>
      <c r="K328" s="518"/>
      <c r="L328" s="519"/>
      <c r="M328" s="519"/>
      <c r="N328" s="520"/>
    </row>
    <row r="329" spans="2:14" ht="12" customHeight="1">
      <c r="B329" s="505" t="s">
        <v>3</v>
      </c>
      <c r="C329" s="543" t="s">
        <v>955</v>
      </c>
      <c r="D329" s="544"/>
      <c r="E329" s="544"/>
      <c r="F329" s="545"/>
      <c r="G329" s="496"/>
      <c r="H329" s="497"/>
      <c r="I329" s="513">
        <f>'[1]Прайс ВИКИНГ'!$I$8</f>
        <v>8650</v>
      </c>
      <c r="J329" s="514"/>
      <c r="K329" s="638" t="s">
        <v>1003</v>
      </c>
      <c r="L329" s="639"/>
      <c r="M329" s="639"/>
      <c r="N329" s="640"/>
    </row>
    <row r="330" spans="2:14" ht="12" customHeight="1" thickBot="1">
      <c r="B330" s="506"/>
      <c r="C330" s="510"/>
      <c r="D330" s="511"/>
      <c r="E330" s="511"/>
      <c r="F330" s="512"/>
      <c r="G330" s="498"/>
      <c r="H330" s="499"/>
      <c r="I330" s="473"/>
      <c r="J330" s="475"/>
      <c r="K330" s="641"/>
      <c r="L330" s="642"/>
      <c r="M330" s="642"/>
      <c r="N330" s="643"/>
    </row>
    <row r="331" spans="2:14" ht="12" customHeight="1" thickBot="1">
      <c r="B331" s="196"/>
      <c r="C331" s="197"/>
      <c r="D331" s="197"/>
      <c r="E331" s="197"/>
      <c r="F331" s="197"/>
      <c r="G331" s="463"/>
      <c r="H331" s="463"/>
      <c r="I331" s="280"/>
      <c r="J331" s="280"/>
      <c r="K331" s="523" t="s">
        <v>956</v>
      </c>
      <c r="L331" s="524"/>
      <c r="M331" s="524"/>
      <c r="N331" s="525"/>
    </row>
    <row r="332" spans="2:14" ht="12" customHeight="1">
      <c r="B332" s="521" t="s">
        <v>2</v>
      </c>
      <c r="C332" s="488" t="s">
        <v>1004</v>
      </c>
      <c r="D332" s="489"/>
      <c r="E332" s="489"/>
      <c r="F332" s="490"/>
      <c r="G332" s="494" t="s">
        <v>997</v>
      </c>
      <c r="H332" s="495"/>
      <c r="I332" s="500">
        <f>'[1]Прайс ВИКИНГ'!$G$9</f>
        <v>9150</v>
      </c>
      <c r="J332" s="501"/>
      <c r="K332" s="523" t="s">
        <v>957</v>
      </c>
      <c r="L332" s="524"/>
      <c r="M332" s="524"/>
      <c r="N332" s="525"/>
    </row>
    <row r="333" spans="2:14" ht="12" customHeight="1">
      <c r="B333" s="522"/>
      <c r="C333" s="491"/>
      <c r="D333" s="492"/>
      <c r="E333" s="492"/>
      <c r="F333" s="493"/>
      <c r="G333" s="496"/>
      <c r="H333" s="497"/>
      <c r="I333" s="479"/>
      <c r="J333" s="481"/>
      <c r="K333" s="515" t="s">
        <v>131</v>
      </c>
      <c r="L333" s="516"/>
      <c r="M333" s="516"/>
      <c r="N333" s="517"/>
    </row>
    <row r="334" spans="2:14" ht="12" customHeight="1">
      <c r="B334" s="505" t="s">
        <v>3</v>
      </c>
      <c r="C334" s="507" t="s">
        <v>1004</v>
      </c>
      <c r="D334" s="508"/>
      <c r="E334" s="508"/>
      <c r="F334" s="509"/>
      <c r="G334" s="496"/>
      <c r="H334" s="497"/>
      <c r="I334" s="513">
        <f>'[1]Прайс ВИКИНГ'!$I$9</f>
        <v>9200</v>
      </c>
      <c r="J334" s="514"/>
      <c r="K334" s="523" t="s">
        <v>958</v>
      </c>
      <c r="L334" s="524"/>
      <c r="M334" s="524"/>
      <c r="N334" s="525"/>
    </row>
    <row r="335" spans="2:14" ht="12" customHeight="1" thickBot="1">
      <c r="B335" s="506"/>
      <c r="C335" s="510"/>
      <c r="D335" s="511"/>
      <c r="E335" s="511"/>
      <c r="F335" s="512"/>
      <c r="G335" s="498"/>
      <c r="H335" s="499"/>
      <c r="I335" s="473"/>
      <c r="J335" s="475"/>
      <c r="K335" s="502" t="s">
        <v>959</v>
      </c>
      <c r="L335" s="503"/>
      <c r="M335" s="503"/>
      <c r="N335" s="504"/>
    </row>
    <row r="336" spans="2:14" ht="12" customHeight="1" thickBot="1">
      <c r="B336" s="196"/>
      <c r="C336" s="197"/>
      <c r="D336" s="197"/>
      <c r="E336" s="197"/>
      <c r="F336" s="197"/>
      <c r="G336" s="280"/>
      <c r="H336" s="280"/>
      <c r="I336" s="280"/>
      <c r="J336" s="280"/>
      <c r="K336" s="515" t="s">
        <v>960</v>
      </c>
      <c r="L336" s="516"/>
      <c r="M336" s="516"/>
      <c r="N336" s="517"/>
    </row>
    <row r="337" spans="2:14" ht="12" customHeight="1">
      <c r="B337" s="521" t="s">
        <v>2</v>
      </c>
      <c r="C337" s="488" t="s">
        <v>1004</v>
      </c>
      <c r="D337" s="489"/>
      <c r="E337" s="489"/>
      <c r="F337" s="490"/>
      <c r="G337" s="494" t="s">
        <v>998</v>
      </c>
      <c r="H337" s="495"/>
      <c r="I337" s="500">
        <f>'[1]Прайс ВИКИНГ'!$G$10</f>
        <v>9550</v>
      </c>
      <c r="J337" s="501"/>
      <c r="K337" s="526" t="s">
        <v>251</v>
      </c>
      <c r="L337" s="527"/>
      <c r="M337" s="527"/>
      <c r="N337" s="528"/>
    </row>
    <row r="338" spans="2:14" ht="12" customHeight="1">
      <c r="B338" s="522"/>
      <c r="C338" s="491"/>
      <c r="D338" s="492"/>
      <c r="E338" s="492"/>
      <c r="F338" s="493"/>
      <c r="G338" s="496"/>
      <c r="H338" s="497"/>
      <c r="I338" s="479"/>
      <c r="J338" s="481"/>
      <c r="K338" s="529" t="s">
        <v>252</v>
      </c>
      <c r="L338" s="530"/>
      <c r="M338" s="530"/>
      <c r="N338" s="531"/>
    </row>
    <row r="339" spans="2:14" ht="12" customHeight="1">
      <c r="B339" s="505" t="s">
        <v>3</v>
      </c>
      <c r="C339" s="507" t="s">
        <v>1004</v>
      </c>
      <c r="D339" s="508"/>
      <c r="E339" s="508"/>
      <c r="F339" s="509"/>
      <c r="G339" s="496"/>
      <c r="H339" s="497"/>
      <c r="I339" s="513">
        <f>'[1]Прайс ВИКИНГ'!$I$10</f>
        <v>9600</v>
      </c>
      <c r="J339" s="514"/>
      <c r="K339" s="515" t="s">
        <v>21</v>
      </c>
      <c r="L339" s="516"/>
      <c r="M339" s="516"/>
      <c r="N339" s="517"/>
    </row>
    <row r="340" spans="2:14" ht="12" customHeight="1" thickBot="1">
      <c r="B340" s="506"/>
      <c r="C340" s="510"/>
      <c r="D340" s="511"/>
      <c r="E340" s="511"/>
      <c r="F340" s="512"/>
      <c r="G340" s="498"/>
      <c r="H340" s="499"/>
      <c r="I340" s="473"/>
      <c r="J340" s="475"/>
      <c r="K340" s="523" t="s">
        <v>1000</v>
      </c>
      <c r="L340" s="524"/>
      <c r="M340" s="524"/>
      <c r="N340" s="525"/>
    </row>
    <row r="341" spans="2:14" ht="12" customHeight="1" thickBot="1">
      <c r="B341" s="196"/>
      <c r="C341" s="197"/>
      <c r="D341" s="197"/>
      <c r="E341" s="197"/>
      <c r="F341" s="197"/>
      <c r="G341" s="280"/>
      <c r="H341" s="280"/>
      <c r="I341" s="280"/>
      <c r="J341" s="280"/>
      <c r="K341" s="523" t="s">
        <v>147</v>
      </c>
      <c r="L341" s="524"/>
      <c r="M341" s="524"/>
      <c r="N341" s="525"/>
    </row>
    <row r="342" spans="2:14" ht="12" customHeight="1">
      <c r="B342" s="521" t="s">
        <v>2</v>
      </c>
      <c r="C342" s="488" t="s">
        <v>1004</v>
      </c>
      <c r="D342" s="489"/>
      <c r="E342" s="489"/>
      <c r="F342" s="490"/>
      <c r="G342" s="494" t="s">
        <v>999</v>
      </c>
      <c r="H342" s="495"/>
      <c r="I342" s="500">
        <f>'[1]Прайс ВИКИНГ'!$G$12</f>
        <v>9800</v>
      </c>
      <c r="J342" s="501"/>
      <c r="K342" s="502" t="s">
        <v>1001</v>
      </c>
      <c r="L342" s="503"/>
      <c r="M342" s="503"/>
      <c r="N342" s="504"/>
    </row>
    <row r="343" spans="2:14" ht="12" customHeight="1">
      <c r="B343" s="522"/>
      <c r="C343" s="491"/>
      <c r="D343" s="492"/>
      <c r="E343" s="492"/>
      <c r="F343" s="493"/>
      <c r="G343" s="496"/>
      <c r="H343" s="497"/>
      <c r="I343" s="479"/>
      <c r="J343" s="481"/>
      <c r="K343" s="502" t="s">
        <v>964</v>
      </c>
      <c r="L343" s="503"/>
      <c r="M343" s="503"/>
      <c r="N343" s="504"/>
    </row>
    <row r="344" spans="2:14" ht="12" customHeight="1">
      <c r="B344" s="505" t="s">
        <v>3</v>
      </c>
      <c r="C344" s="507" t="s">
        <v>1004</v>
      </c>
      <c r="D344" s="508"/>
      <c r="E344" s="508"/>
      <c r="F344" s="509"/>
      <c r="G344" s="496"/>
      <c r="H344" s="497"/>
      <c r="I344" s="513">
        <f>'[1]Прайс ВИКИНГ'!$I$12</f>
        <v>9850</v>
      </c>
      <c r="J344" s="514"/>
      <c r="K344" s="515" t="s">
        <v>966</v>
      </c>
      <c r="L344" s="516"/>
      <c r="M344" s="516"/>
      <c r="N344" s="517"/>
    </row>
    <row r="345" spans="2:14" ht="12" customHeight="1" thickBot="1">
      <c r="B345" s="506"/>
      <c r="C345" s="510"/>
      <c r="D345" s="511"/>
      <c r="E345" s="511"/>
      <c r="F345" s="512"/>
      <c r="G345" s="498"/>
      <c r="H345" s="499"/>
      <c r="I345" s="473"/>
      <c r="J345" s="475"/>
      <c r="K345" s="518"/>
      <c r="L345" s="519"/>
      <c r="M345" s="519"/>
      <c r="N345" s="520"/>
    </row>
    <row r="346" spans="2:14" ht="13.5" customHeight="1" thickBot="1">
      <c r="B346" s="199"/>
      <c r="C346" s="257"/>
      <c r="D346" s="257"/>
      <c r="E346" s="257"/>
      <c r="F346" s="257"/>
      <c r="G346" s="775" t="s">
        <v>5</v>
      </c>
      <c r="H346" s="775"/>
      <c r="I346" s="775" t="s">
        <v>6</v>
      </c>
      <c r="J346" s="775"/>
      <c r="K346" s="257"/>
      <c r="L346" s="257"/>
      <c r="M346" s="257"/>
      <c r="N346" s="257"/>
    </row>
    <row r="347" spans="2:14" ht="12.75" customHeight="1" thickBot="1">
      <c r="B347" s="772" t="s">
        <v>511</v>
      </c>
      <c r="C347" s="773"/>
      <c r="D347" s="773"/>
      <c r="E347" s="773"/>
      <c r="F347" s="774"/>
      <c r="G347" s="772" t="s">
        <v>512</v>
      </c>
      <c r="H347" s="773"/>
      <c r="I347" s="773"/>
      <c r="J347" s="774"/>
      <c r="K347" s="829"/>
      <c r="L347" s="829"/>
      <c r="M347" s="829"/>
      <c r="N347" s="830"/>
    </row>
    <row r="348" spans="2:14" ht="12.75" customHeight="1" thickBot="1">
      <c r="B348" s="826" t="s">
        <v>513</v>
      </c>
      <c r="C348" s="827"/>
      <c r="D348" s="827"/>
      <c r="E348" s="827"/>
      <c r="F348" s="828"/>
      <c r="G348" s="826" t="s">
        <v>514</v>
      </c>
      <c r="H348" s="827"/>
      <c r="I348" s="827"/>
      <c r="J348" s="828"/>
      <c r="K348" s="593"/>
      <c r="L348" s="593"/>
      <c r="M348" s="593"/>
      <c r="N348" s="594"/>
    </row>
    <row r="349" spans="2:14" ht="12.75" customHeight="1">
      <c r="B349" s="841" t="s">
        <v>501</v>
      </c>
      <c r="C349" s="842"/>
      <c r="D349" s="842"/>
      <c r="E349" s="842"/>
      <c r="F349" s="843"/>
      <c r="G349" s="850">
        <v>300</v>
      </c>
      <c r="H349" s="595"/>
      <c r="I349" s="595">
        <v>400</v>
      </c>
      <c r="J349" s="596"/>
      <c r="K349" s="599" t="s">
        <v>989</v>
      </c>
      <c r="L349" s="600"/>
      <c r="M349" s="600"/>
      <c r="N349" s="601"/>
    </row>
    <row r="350" spans="2:14" ht="12.75" customHeight="1">
      <c r="B350" s="834"/>
      <c r="C350" s="835"/>
      <c r="D350" s="835"/>
      <c r="E350" s="835"/>
      <c r="F350" s="836"/>
      <c r="G350" s="837"/>
      <c r="H350" s="597"/>
      <c r="I350" s="597"/>
      <c r="J350" s="598"/>
      <c r="K350" s="602"/>
      <c r="L350" s="603"/>
      <c r="M350" s="603"/>
      <c r="N350" s="604"/>
    </row>
    <row r="351" spans="2:14" ht="12.75" customHeight="1">
      <c r="B351" s="834" t="s">
        <v>502</v>
      </c>
      <c r="C351" s="835"/>
      <c r="D351" s="835"/>
      <c r="E351" s="835"/>
      <c r="F351" s="836"/>
      <c r="G351" s="837">
        <v>600</v>
      </c>
      <c r="H351" s="597"/>
      <c r="I351" s="597">
        <v>800</v>
      </c>
      <c r="J351" s="598"/>
      <c r="K351" s="838" t="s">
        <v>989</v>
      </c>
      <c r="L351" s="839"/>
      <c r="M351" s="839"/>
      <c r="N351" s="840"/>
    </row>
    <row r="352" spans="2:14" ht="12.75" customHeight="1">
      <c r="B352" s="834"/>
      <c r="C352" s="835"/>
      <c r="D352" s="835"/>
      <c r="E352" s="835"/>
      <c r="F352" s="836"/>
      <c r="G352" s="837"/>
      <c r="H352" s="597"/>
      <c r="I352" s="597"/>
      <c r="J352" s="598"/>
      <c r="K352" s="838"/>
      <c r="L352" s="839"/>
      <c r="M352" s="839"/>
      <c r="N352" s="840"/>
    </row>
    <row r="353" spans="2:14" ht="12.75" customHeight="1">
      <c r="B353" s="834" t="s">
        <v>503</v>
      </c>
      <c r="C353" s="835"/>
      <c r="D353" s="835"/>
      <c r="E353" s="835"/>
      <c r="F353" s="836"/>
      <c r="G353" s="837">
        <v>800</v>
      </c>
      <c r="H353" s="597"/>
      <c r="I353" s="597">
        <v>1100</v>
      </c>
      <c r="J353" s="598"/>
      <c r="K353" s="838" t="s">
        <v>989</v>
      </c>
      <c r="L353" s="839"/>
      <c r="M353" s="839"/>
      <c r="N353" s="840"/>
    </row>
    <row r="354" spans="2:14" ht="13.5" customHeight="1">
      <c r="B354" s="834"/>
      <c r="C354" s="835"/>
      <c r="D354" s="835"/>
      <c r="E354" s="835"/>
      <c r="F354" s="836"/>
      <c r="G354" s="837"/>
      <c r="H354" s="597"/>
      <c r="I354" s="597"/>
      <c r="J354" s="598"/>
      <c r="K354" s="838"/>
      <c r="L354" s="839"/>
      <c r="M354" s="839"/>
      <c r="N354" s="840"/>
    </row>
    <row r="355" spans="2:14" ht="12.75" customHeight="1">
      <c r="B355" s="834" t="s">
        <v>504</v>
      </c>
      <c r="C355" s="835"/>
      <c r="D355" s="835"/>
      <c r="E355" s="835"/>
      <c r="F355" s="836"/>
      <c r="G355" s="837">
        <v>1540</v>
      </c>
      <c r="H355" s="597"/>
      <c r="I355" s="597">
        <v>2100</v>
      </c>
      <c r="J355" s="598"/>
      <c r="K355" s="838" t="s">
        <v>989</v>
      </c>
      <c r="L355" s="839"/>
      <c r="M355" s="839"/>
      <c r="N355" s="840"/>
    </row>
    <row r="356" spans="2:14" ht="12.75" customHeight="1" thickBot="1">
      <c r="B356" s="847"/>
      <c r="C356" s="848"/>
      <c r="D356" s="848"/>
      <c r="E356" s="848"/>
      <c r="F356" s="849"/>
      <c r="G356" s="844"/>
      <c r="H356" s="845"/>
      <c r="I356" s="845"/>
      <c r="J356" s="846"/>
      <c r="K356" s="838"/>
      <c r="L356" s="839"/>
      <c r="M356" s="839"/>
      <c r="N356" s="840"/>
    </row>
    <row r="357" spans="2:14" ht="12.75" customHeight="1">
      <c r="B357" s="853" t="s">
        <v>505</v>
      </c>
      <c r="C357" s="854"/>
      <c r="D357" s="854"/>
      <c r="E357" s="854"/>
      <c r="F357" s="855"/>
      <c r="G357" s="856">
        <v>450</v>
      </c>
      <c r="H357" s="857"/>
      <c r="I357" s="857">
        <v>600</v>
      </c>
      <c r="J357" s="858"/>
      <c r="K357" s="794" t="s">
        <v>990</v>
      </c>
      <c r="L357" s="795"/>
      <c r="M357" s="795"/>
      <c r="N357" s="796"/>
    </row>
    <row r="358" spans="2:14" ht="12.75" customHeight="1">
      <c r="B358" s="776"/>
      <c r="C358" s="777"/>
      <c r="D358" s="777"/>
      <c r="E358" s="777"/>
      <c r="F358" s="778"/>
      <c r="G358" s="782"/>
      <c r="H358" s="783"/>
      <c r="I358" s="783"/>
      <c r="J358" s="792"/>
      <c r="K358" s="797"/>
      <c r="L358" s="798"/>
      <c r="M358" s="798"/>
      <c r="N358" s="799"/>
    </row>
    <row r="359" spans="2:14" ht="12.75" customHeight="1">
      <c r="B359" s="776" t="s">
        <v>506</v>
      </c>
      <c r="C359" s="777"/>
      <c r="D359" s="777"/>
      <c r="E359" s="777"/>
      <c r="F359" s="778"/>
      <c r="G359" s="782">
        <v>850</v>
      </c>
      <c r="H359" s="783"/>
      <c r="I359" s="783">
        <v>1150</v>
      </c>
      <c r="J359" s="792"/>
      <c r="K359" s="794" t="s">
        <v>990</v>
      </c>
      <c r="L359" s="795"/>
      <c r="M359" s="795"/>
      <c r="N359" s="796"/>
    </row>
    <row r="360" spans="2:14" ht="13.5" customHeight="1">
      <c r="B360" s="776"/>
      <c r="C360" s="777"/>
      <c r="D360" s="777"/>
      <c r="E360" s="777"/>
      <c r="F360" s="778"/>
      <c r="G360" s="782"/>
      <c r="H360" s="783"/>
      <c r="I360" s="783"/>
      <c r="J360" s="792"/>
      <c r="K360" s="797"/>
      <c r="L360" s="798"/>
      <c r="M360" s="798"/>
      <c r="N360" s="799"/>
    </row>
    <row r="361" spans="2:14" ht="12.75" customHeight="1">
      <c r="B361" s="776" t="s">
        <v>507</v>
      </c>
      <c r="C361" s="777"/>
      <c r="D361" s="777"/>
      <c r="E361" s="777"/>
      <c r="F361" s="778"/>
      <c r="G361" s="782">
        <v>1250</v>
      </c>
      <c r="H361" s="783"/>
      <c r="I361" s="783">
        <v>1700</v>
      </c>
      <c r="J361" s="792"/>
      <c r="K361" s="794" t="s">
        <v>990</v>
      </c>
      <c r="L361" s="795"/>
      <c r="M361" s="795"/>
      <c r="N361" s="796"/>
    </row>
    <row r="362" spans="2:14" ht="12.75" customHeight="1" thickBot="1">
      <c r="B362" s="779"/>
      <c r="C362" s="780"/>
      <c r="D362" s="780"/>
      <c r="E362" s="780"/>
      <c r="F362" s="781"/>
      <c r="G362" s="784"/>
      <c r="H362" s="785"/>
      <c r="I362" s="785"/>
      <c r="J362" s="793"/>
      <c r="K362" s="797"/>
      <c r="L362" s="798"/>
      <c r="M362" s="798"/>
      <c r="N362" s="799"/>
    </row>
    <row r="363" spans="2:14" ht="12.75" customHeight="1">
      <c r="B363" s="800" t="s">
        <v>298</v>
      </c>
      <c r="C363" s="801"/>
      <c r="D363" s="801"/>
      <c r="E363" s="801"/>
      <c r="F363" s="802"/>
      <c r="G363" s="561">
        <v>500</v>
      </c>
      <c r="H363" s="562"/>
      <c r="I363" s="561">
        <v>800</v>
      </c>
      <c r="J363" s="562"/>
      <c r="K363" s="581" t="s">
        <v>27</v>
      </c>
      <c r="L363" s="582"/>
      <c r="M363" s="582"/>
      <c r="N363" s="583"/>
    </row>
    <row r="364" spans="2:14" ht="12.75" customHeight="1" thickBot="1">
      <c r="B364" s="803"/>
      <c r="C364" s="804"/>
      <c r="D364" s="804"/>
      <c r="E364" s="804"/>
      <c r="F364" s="805"/>
      <c r="G364" s="563"/>
      <c r="H364" s="564"/>
      <c r="I364" s="563"/>
      <c r="J364" s="564"/>
      <c r="K364" s="584"/>
      <c r="L364" s="585"/>
      <c r="M364" s="585"/>
      <c r="N364" s="586"/>
    </row>
    <row r="365" spans="2:14" ht="12.75" customHeight="1">
      <c r="B365" s="809" t="s">
        <v>30</v>
      </c>
      <c r="C365" s="810"/>
      <c r="D365" s="810"/>
      <c r="E365" s="810"/>
      <c r="F365" s="810"/>
      <c r="G365" s="561">
        <v>300</v>
      </c>
      <c r="H365" s="562"/>
      <c r="I365" s="561">
        <v>550</v>
      </c>
      <c r="J365" s="562"/>
      <c r="K365" s="581" t="s">
        <v>27</v>
      </c>
      <c r="L365" s="582"/>
      <c r="M365" s="582"/>
      <c r="N365" s="583"/>
    </row>
    <row r="366" spans="2:14" ht="12.75" customHeight="1" thickBot="1">
      <c r="B366" s="811"/>
      <c r="C366" s="812"/>
      <c r="D366" s="812"/>
      <c r="E366" s="812"/>
      <c r="F366" s="812"/>
      <c r="G366" s="563"/>
      <c r="H366" s="564"/>
      <c r="I366" s="563"/>
      <c r="J366" s="564"/>
      <c r="K366" s="584"/>
      <c r="L366" s="585"/>
      <c r="M366" s="585"/>
      <c r="N366" s="586"/>
    </row>
    <row r="367" spans="2:14" ht="12.75" customHeight="1" thickBot="1">
      <c r="B367" s="635" t="s">
        <v>871</v>
      </c>
      <c r="C367" s="636"/>
      <c r="D367" s="636"/>
      <c r="E367" s="636"/>
      <c r="F367" s="637"/>
      <c r="G367" s="786">
        <v>2050</v>
      </c>
      <c r="H367" s="787"/>
      <c r="I367" s="787"/>
      <c r="J367" s="788"/>
      <c r="K367" s="635" t="s">
        <v>872</v>
      </c>
      <c r="L367" s="636"/>
      <c r="M367" s="636"/>
      <c r="N367" s="637"/>
    </row>
    <row r="368" spans="2:14" ht="12.75" customHeight="1" thickBot="1">
      <c r="B368" s="635" t="s">
        <v>531</v>
      </c>
      <c r="C368" s="636"/>
      <c r="D368" s="636"/>
      <c r="E368" s="636"/>
      <c r="F368" s="637"/>
      <c r="G368" s="786">
        <v>100</v>
      </c>
      <c r="H368" s="787"/>
      <c r="I368" s="787"/>
      <c r="J368" s="788"/>
      <c r="K368" s="635" t="s">
        <v>864</v>
      </c>
      <c r="L368" s="636"/>
      <c r="M368" s="636"/>
      <c r="N368" s="637"/>
    </row>
    <row r="369" spans="2:14" ht="12.75" customHeight="1" thickBot="1">
      <c r="B369" s="635" t="s">
        <v>869</v>
      </c>
      <c r="C369" s="636"/>
      <c r="D369" s="636"/>
      <c r="E369" s="636"/>
      <c r="F369" s="637"/>
      <c r="G369" s="786">
        <v>80</v>
      </c>
      <c r="H369" s="787"/>
      <c r="I369" s="787"/>
      <c r="J369" s="788"/>
      <c r="K369" s="789" t="s">
        <v>870</v>
      </c>
      <c r="L369" s="790"/>
      <c r="M369" s="790"/>
      <c r="N369" s="791"/>
    </row>
    <row r="370" spans="2:14" ht="12.75" customHeight="1" thickBot="1">
      <c r="B370" s="819" t="s">
        <v>519</v>
      </c>
      <c r="C370" s="820"/>
      <c r="D370" s="820"/>
      <c r="E370" s="820"/>
      <c r="F370" s="821"/>
      <c r="G370" s="549">
        <v>30</v>
      </c>
      <c r="H370" s="550"/>
      <c r="I370" s="549">
        <v>50</v>
      </c>
      <c r="J370" s="550"/>
      <c r="K370" s="565" t="s">
        <v>27</v>
      </c>
      <c r="L370" s="566"/>
      <c r="M370" s="566"/>
      <c r="N370" s="567"/>
    </row>
    <row r="371" spans="2:14" ht="12.75" customHeight="1" thickBot="1">
      <c r="B371" s="565" t="s">
        <v>356</v>
      </c>
      <c r="C371" s="566"/>
      <c r="D371" s="566"/>
      <c r="E371" s="566"/>
      <c r="F371" s="567"/>
      <c r="G371" s="549">
        <v>450</v>
      </c>
      <c r="H371" s="550"/>
      <c r="I371" s="549"/>
      <c r="J371" s="550"/>
      <c r="K371" s="581" t="s">
        <v>364</v>
      </c>
      <c r="L371" s="582"/>
      <c r="M371" s="582"/>
      <c r="N371" s="583"/>
    </row>
    <row r="372" spans="2:14" ht="13.5" customHeight="1" thickBot="1">
      <c r="B372" s="565" t="s">
        <v>357</v>
      </c>
      <c r="C372" s="566"/>
      <c r="D372" s="566"/>
      <c r="E372" s="566"/>
      <c r="F372" s="567"/>
      <c r="G372" s="549">
        <v>850</v>
      </c>
      <c r="H372" s="550"/>
      <c r="I372" s="549">
        <v>1000</v>
      </c>
      <c r="J372" s="550"/>
      <c r="K372" s="581" t="s">
        <v>365</v>
      </c>
      <c r="L372" s="582"/>
      <c r="M372" s="582"/>
      <c r="N372" s="583"/>
    </row>
    <row r="373" spans="2:14" ht="12.75" customHeight="1">
      <c r="B373" s="581" t="s">
        <v>358</v>
      </c>
      <c r="C373" s="582"/>
      <c r="D373" s="582"/>
      <c r="E373" s="582"/>
      <c r="F373" s="583"/>
      <c r="G373" s="561">
        <v>1150</v>
      </c>
      <c r="H373" s="562"/>
      <c r="I373" s="561">
        <v>1200</v>
      </c>
      <c r="J373" s="562"/>
      <c r="K373" s="813" t="s">
        <v>366</v>
      </c>
      <c r="L373" s="814"/>
      <c r="M373" s="814"/>
      <c r="N373" s="815"/>
    </row>
    <row r="374" spans="2:14" ht="12.75" customHeight="1" thickBot="1">
      <c r="B374" s="584"/>
      <c r="C374" s="585"/>
      <c r="D374" s="585"/>
      <c r="E374" s="585"/>
      <c r="F374" s="586"/>
      <c r="G374" s="563"/>
      <c r="H374" s="564"/>
      <c r="I374" s="563"/>
      <c r="J374" s="564"/>
      <c r="K374" s="816"/>
      <c r="L374" s="817"/>
      <c r="M374" s="817"/>
      <c r="N374" s="818"/>
    </row>
    <row r="375" spans="2:14" ht="12.75" customHeight="1" thickBot="1">
      <c r="B375" s="806" t="s">
        <v>297</v>
      </c>
      <c r="C375" s="807"/>
      <c r="D375" s="807"/>
      <c r="E375" s="807"/>
      <c r="F375" s="808"/>
      <c r="G375" s="549">
        <v>300</v>
      </c>
      <c r="H375" s="550"/>
      <c r="I375" s="549">
        <v>400</v>
      </c>
      <c r="J375" s="550"/>
      <c r="K375" s="581" t="s">
        <v>27</v>
      </c>
      <c r="L375" s="582"/>
      <c r="M375" s="582"/>
      <c r="N375" s="583"/>
    </row>
    <row r="376" spans="2:14" ht="13.5" customHeight="1" thickBot="1">
      <c r="B376" s="811" t="s">
        <v>296</v>
      </c>
      <c r="C376" s="812"/>
      <c r="D376" s="812"/>
      <c r="E376" s="812"/>
      <c r="F376" s="903"/>
      <c r="G376" s="549">
        <v>150</v>
      </c>
      <c r="H376" s="550"/>
      <c r="I376" s="549">
        <v>200</v>
      </c>
      <c r="J376" s="550"/>
      <c r="K376" s="581" t="s">
        <v>27</v>
      </c>
      <c r="L376" s="582"/>
      <c r="M376" s="582"/>
      <c r="N376" s="583"/>
    </row>
    <row r="377" spans="2:14" ht="12.75" customHeight="1" thickBot="1">
      <c r="B377" s="904" t="s">
        <v>299</v>
      </c>
      <c r="C377" s="905"/>
      <c r="D377" s="905"/>
      <c r="E377" s="905"/>
      <c r="F377" s="906"/>
      <c r="G377" s="549">
        <v>300</v>
      </c>
      <c r="H377" s="550"/>
      <c r="I377" s="549">
        <v>400</v>
      </c>
      <c r="J377" s="550"/>
      <c r="K377" s="862" t="s">
        <v>320</v>
      </c>
      <c r="L377" s="863"/>
      <c r="M377" s="863"/>
      <c r="N377" s="864"/>
    </row>
    <row r="378" spans="2:14" ht="13.5" customHeight="1" thickBot="1">
      <c r="B378" s="803" t="s">
        <v>300</v>
      </c>
      <c r="C378" s="804"/>
      <c r="D378" s="804"/>
      <c r="E378" s="804"/>
      <c r="F378" s="805"/>
      <c r="G378" s="563">
        <v>200</v>
      </c>
      <c r="H378" s="564"/>
      <c r="I378" s="563">
        <v>250</v>
      </c>
      <c r="J378" s="564"/>
      <c r="K378" s="584" t="s">
        <v>29</v>
      </c>
      <c r="L378" s="585"/>
      <c r="M378" s="585"/>
      <c r="N378" s="586"/>
    </row>
    <row r="379" spans="2:14" ht="12" customHeight="1">
      <c r="B379" s="907" t="s">
        <v>380</v>
      </c>
      <c r="C379" s="908"/>
      <c r="D379" s="908"/>
      <c r="E379" s="908"/>
      <c r="F379" s="909"/>
      <c r="G379" s="609">
        <v>80</v>
      </c>
      <c r="H379" s="610"/>
      <c r="I379" s="609">
        <v>100</v>
      </c>
      <c r="J379" s="610"/>
      <c r="K379" s="578" t="s">
        <v>31</v>
      </c>
      <c r="L379" s="579"/>
      <c r="M379" s="579"/>
      <c r="N379" s="580"/>
    </row>
    <row r="380" spans="2:14" ht="12" customHeight="1">
      <c r="B380" s="910"/>
      <c r="C380" s="911"/>
      <c r="D380" s="911"/>
      <c r="E380" s="911"/>
      <c r="F380" s="912"/>
      <c r="G380" s="899">
        <v>100</v>
      </c>
      <c r="H380" s="900"/>
      <c r="I380" s="605">
        <v>150</v>
      </c>
      <c r="J380" s="606"/>
      <c r="K380" s="859" t="s">
        <v>82</v>
      </c>
      <c r="L380" s="860"/>
      <c r="M380" s="860"/>
      <c r="N380" s="861"/>
    </row>
    <row r="381" spans="2:14" ht="12" customHeight="1">
      <c r="B381" s="910"/>
      <c r="C381" s="911"/>
      <c r="D381" s="911"/>
      <c r="E381" s="911"/>
      <c r="F381" s="912"/>
      <c r="G381" s="899">
        <v>150</v>
      </c>
      <c r="H381" s="900"/>
      <c r="I381" s="605">
        <v>150</v>
      </c>
      <c r="J381" s="606"/>
      <c r="K381" s="859" t="s">
        <v>83</v>
      </c>
      <c r="L381" s="860"/>
      <c r="M381" s="860"/>
      <c r="N381" s="861"/>
    </row>
    <row r="382" spans="2:14" ht="12" customHeight="1">
      <c r="B382" s="910"/>
      <c r="C382" s="911"/>
      <c r="D382" s="911"/>
      <c r="E382" s="911"/>
      <c r="F382" s="912"/>
      <c r="G382" s="851">
        <v>150</v>
      </c>
      <c r="H382" s="852"/>
      <c r="I382" s="633">
        <v>200</v>
      </c>
      <c r="J382" s="634"/>
      <c r="K382" s="859" t="s">
        <v>32</v>
      </c>
      <c r="L382" s="860"/>
      <c r="M382" s="860"/>
      <c r="N382" s="861"/>
    </row>
    <row r="383" spans="2:14" ht="12" customHeight="1">
      <c r="B383" s="910"/>
      <c r="C383" s="911"/>
      <c r="D383" s="911"/>
      <c r="E383" s="911"/>
      <c r="F383" s="912"/>
      <c r="G383" s="901">
        <v>300</v>
      </c>
      <c r="H383" s="902"/>
      <c r="I383" s="865">
        <v>400</v>
      </c>
      <c r="J383" s="866"/>
      <c r="K383" s="867" t="s">
        <v>182</v>
      </c>
      <c r="L383" s="868"/>
      <c r="M383" s="868"/>
      <c r="N383" s="869"/>
    </row>
    <row r="384" spans="2:14" ht="12" customHeight="1">
      <c r="B384" s="910"/>
      <c r="C384" s="911"/>
      <c r="D384" s="911"/>
      <c r="E384" s="911"/>
      <c r="F384" s="912"/>
      <c r="G384" s="901">
        <v>350</v>
      </c>
      <c r="H384" s="902"/>
      <c r="I384" s="865">
        <v>550</v>
      </c>
      <c r="J384" s="866"/>
      <c r="K384" s="882" t="s">
        <v>183</v>
      </c>
      <c r="L384" s="883"/>
      <c r="M384" s="883"/>
      <c r="N384" s="884"/>
    </row>
    <row r="385" spans="2:14" ht="12" customHeight="1" thickBot="1">
      <c r="B385" s="913"/>
      <c r="C385" s="914"/>
      <c r="D385" s="914"/>
      <c r="E385" s="914"/>
      <c r="F385" s="915"/>
      <c r="G385" s="916">
        <v>400</v>
      </c>
      <c r="H385" s="917"/>
      <c r="I385" s="607">
        <v>600</v>
      </c>
      <c r="J385" s="608"/>
      <c r="K385" s="584" t="s">
        <v>184</v>
      </c>
      <c r="L385" s="585"/>
      <c r="M385" s="585"/>
      <c r="N385" s="586"/>
    </row>
    <row r="386" spans="2:14" ht="12" customHeight="1">
      <c r="B386" s="896" t="s">
        <v>7</v>
      </c>
      <c r="C386" s="897"/>
      <c r="D386" s="897"/>
      <c r="E386" s="897"/>
      <c r="F386" s="898"/>
      <c r="G386" s="587">
        <v>150</v>
      </c>
      <c r="H386" s="588"/>
      <c r="I386" s="587">
        <v>200</v>
      </c>
      <c r="J386" s="588"/>
      <c r="K386" s="578" t="s">
        <v>8</v>
      </c>
      <c r="L386" s="579"/>
      <c r="M386" s="579"/>
      <c r="N386" s="580"/>
    </row>
    <row r="387" spans="2:14" ht="12" customHeight="1" thickBot="1">
      <c r="B387" s="558" t="s">
        <v>7</v>
      </c>
      <c r="C387" s="559"/>
      <c r="D387" s="559"/>
      <c r="E387" s="559"/>
      <c r="F387" s="560"/>
      <c r="G387" s="589">
        <v>150</v>
      </c>
      <c r="H387" s="590"/>
      <c r="I387" s="589">
        <v>220</v>
      </c>
      <c r="J387" s="590"/>
      <c r="K387" s="584" t="s">
        <v>144</v>
      </c>
      <c r="L387" s="585"/>
      <c r="M387" s="585"/>
      <c r="N387" s="586"/>
    </row>
    <row r="388" spans="2:14" ht="12" customHeight="1" thickBot="1">
      <c r="B388" s="551" t="s">
        <v>28</v>
      </c>
      <c r="C388" s="552"/>
      <c r="D388" s="552"/>
      <c r="E388" s="552"/>
      <c r="F388" s="553"/>
      <c r="G388" s="870">
        <v>800</v>
      </c>
      <c r="H388" s="871"/>
      <c r="I388" s="870">
        <v>1300</v>
      </c>
      <c r="J388" s="871"/>
      <c r="K388" s="565" t="s">
        <v>244</v>
      </c>
      <c r="L388" s="566"/>
      <c r="M388" s="566"/>
      <c r="N388" s="567"/>
    </row>
    <row r="389" spans="2:14" ht="12" customHeight="1" thickBot="1">
      <c r="B389" s="239"/>
      <c r="C389" s="239"/>
      <c r="D389" s="239"/>
      <c r="E389" s="239"/>
      <c r="F389" s="239"/>
      <c r="G389" s="872" t="s">
        <v>148</v>
      </c>
      <c r="H389" s="872"/>
      <c r="I389" s="872" t="s">
        <v>149</v>
      </c>
      <c r="J389" s="872"/>
      <c r="K389" s="240"/>
      <c r="L389" s="240"/>
      <c r="M389" s="240"/>
      <c r="N389" s="240"/>
    </row>
    <row r="390" spans="2:14" ht="12" customHeight="1">
      <c r="B390" s="555" t="s">
        <v>353</v>
      </c>
      <c r="C390" s="556"/>
      <c r="D390" s="556"/>
      <c r="E390" s="556"/>
      <c r="F390" s="557"/>
      <c r="G390" s="561">
        <v>200</v>
      </c>
      <c r="H390" s="562"/>
      <c r="I390" s="561">
        <v>700</v>
      </c>
      <c r="J390" s="562"/>
      <c r="K390" s="578" t="s">
        <v>355</v>
      </c>
      <c r="L390" s="579"/>
      <c r="M390" s="579"/>
      <c r="N390" s="580"/>
    </row>
    <row r="391" spans="2:14" ht="12" customHeight="1" thickBot="1">
      <c r="B391" s="558"/>
      <c r="C391" s="559"/>
      <c r="D391" s="559"/>
      <c r="E391" s="559"/>
      <c r="F391" s="560"/>
      <c r="G391" s="563"/>
      <c r="H391" s="564"/>
      <c r="I391" s="563"/>
      <c r="J391" s="564"/>
      <c r="K391" s="584" t="s">
        <v>354</v>
      </c>
      <c r="L391" s="585"/>
      <c r="M391" s="585"/>
      <c r="N391" s="586"/>
    </row>
    <row r="392" spans="2:14" ht="12" customHeight="1" thickBot="1">
      <c r="B392" s="551" t="s">
        <v>391</v>
      </c>
      <c r="C392" s="552"/>
      <c r="D392" s="552"/>
      <c r="E392" s="552"/>
      <c r="F392" s="553"/>
      <c r="G392" s="549">
        <v>100</v>
      </c>
      <c r="H392" s="550"/>
      <c r="I392" s="549">
        <v>900</v>
      </c>
      <c r="J392" s="550"/>
      <c r="K392" s="581" t="s">
        <v>392</v>
      </c>
      <c r="L392" s="582"/>
      <c r="M392" s="582"/>
      <c r="N392" s="583"/>
    </row>
    <row r="393" spans="2:14" ht="12" customHeight="1" thickBot="1">
      <c r="B393" s="551" t="s">
        <v>393</v>
      </c>
      <c r="C393" s="552"/>
      <c r="D393" s="552"/>
      <c r="E393" s="552"/>
      <c r="F393" s="553"/>
      <c r="G393" s="549">
        <v>500</v>
      </c>
      <c r="H393" s="550"/>
      <c r="I393" s="549">
        <v>1500</v>
      </c>
      <c r="J393" s="550"/>
      <c r="K393" s="581" t="s">
        <v>187</v>
      </c>
      <c r="L393" s="582"/>
      <c r="M393" s="582"/>
      <c r="N393" s="583"/>
    </row>
    <row r="394" spans="2:14" ht="12" customHeight="1" thickBot="1">
      <c r="B394" s="551" t="s">
        <v>394</v>
      </c>
      <c r="C394" s="552"/>
      <c r="D394" s="552"/>
      <c r="E394" s="552"/>
      <c r="F394" s="553"/>
      <c r="G394" s="549">
        <v>600</v>
      </c>
      <c r="H394" s="550"/>
      <c r="I394" s="549">
        <v>1900</v>
      </c>
      <c r="J394" s="550"/>
      <c r="K394" s="584"/>
      <c r="L394" s="585"/>
      <c r="M394" s="585"/>
      <c r="N394" s="586"/>
    </row>
    <row r="395" spans="2:14" ht="12" customHeight="1" thickBot="1">
      <c r="B395" s="551" t="s">
        <v>395</v>
      </c>
      <c r="C395" s="552"/>
      <c r="D395" s="552"/>
      <c r="E395" s="552"/>
      <c r="F395" s="553"/>
      <c r="G395" s="549">
        <v>650</v>
      </c>
      <c r="H395" s="550"/>
      <c r="I395" s="549">
        <v>1650</v>
      </c>
      <c r="J395" s="550"/>
      <c r="K395" s="581" t="s">
        <v>187</v>
      </c>
      <c r="L395" s="582"/>
      <c r="M395" s="582"/>
      <c r="N395" s="583"/>
    </row>
    <row r="396" spans="2:14" ht="12" customHeight="1" thickBot="1">
      <c r="B396" s="551" t="s">
        <v>396</v>
      </c>
      <c r="C396" s="552"/>
      <c r="D396" s="552"/>
      <c r="E396" s="552"/>
      <c r="F396" s="553"/>
      <c r="G396" s="549">
        <v>800</v>
      </c>
      <c r="H396" s="550"/>
      <c r="I396" s="549">
        <v>2100</v>
      </c>
      <c r="J396" s="550"/>
      <c r="K396" s="584"/>
      <c r="L396" s="585"/>
      <c r="M396" s="585"/>
      <c r="N396" s="586"/>
    </row>
    <row r="397" spans="2:14" ht="12" customHeight="1" thickBot="1">
      <c r="B397" s="551" t="s">
        <v>397</v>
      </c>
      <c r="C397" s="552"/>
      <c r="D397" s="552"/>
      <c r="E397" s="552"/>
      <c r="F397" s="553"/>
      <c r="G397" s="549">
        <v>300</v>
      </c>
      <c r="H397" s="550"/>
      <c r="I397" s="549">
        <v>1100</v>
      </c>
      <c r="J397" s="550"/>
      <c r="K397" s="565" t="s">
        <v>392</v>
      </c>
      <c r="L397" s="566"/>
      <c r="M397" s="566"/>
      <c r="N397" s="567"/>
    </row>
    <row r="398" spans="2:14" ht="12" customHeight="1" thickBot="1">
      <c r="B398" s="551" t="s">
        <v>398</v>
      </c>
      <c r="C398" s="552"/>
      <c r="D398" s="552"/>
      <c r="E398" s="552"/>
      <c r="F398" s="553"/>
      <c r="G398" s="549">
        <v>1000</v>
      </c>
      <c r="H398" s="550"/>
      <c r="I398" s="549">
        <v>1800</v>
      </c>
      <c r="J398" s="550"/>
      <c r="K398" s="565" t="s">
        <v>187</v>
      </c>
      <c r="L398" s="566"/>
      <c r="M398" s="566"/>
      <c r="N398" s="567"/>
    </row>
    <row r="399" spans="2:14" ht="12" customHeight="1" thickBot="1">
      <c r="B399" s="551" t="s">
        <v>399</v>
      </c>
      <c r="C399" s="552"/>
      <c r="D399" s="552"/>
      <c r="E399" s="552"/>
      <c r="F399" s="553"/>
      <c r="G399" s="549">
        <v>500</v>
      </c>
      <c r="H399" s="550"/>
      <c r="I399" s="549">
        <v>1300</v>
      </c>
      <c r="J399" s="550"/>
      <c r="K399" s="565" t="s">
        <v>187</v>
      </c>
      <c r="L399" s="566"/>
      <c r="M399" s="566"/>
      <c r="N399" s="567"/>
    </row>
    <row r="400" spans="2:14" ht="12" customHeight="1" thickBot="1">
      <c r="B400" s="551" t="s">
        <v>400</v>
      </c>
      <c r="C400" s="552"/>
      <c r="D400" s="552"/>
      <c r="E400" s="552"/>
      <c r="F400" s="553"/>
      <c r="G400" s="549">
        <v>300</v>
      </c>
      <c r="H400" s="550"/>
      <c r="I400" s="549">
        <v>1100</v>
      </c>
      <c r="J400" s="550"/>
      <c r="K400" s="565" t="s">
        <v>187</v>
      </c>
      <c r="L400" s="566"/>
      <c r="M400" s="566"/>
      <c r="N400" s="567"/>
    </row>
    <row r="401" spans="2:14" ht="12" customHeight="1" thickBot="1">
      <c r="B401" s="551" t="s">
        <v>401</v>
      </c>
      <c r="C401" s="552"/>
      <c r="D401" s="552"/>
      <c r="E401" s="552"/>
      <c r="F401" s="553"/>
      <c r="G401" s="549">
        <v>1000</v>
      </c>
      <c r="H401" s="550"/>
      <c r="I401" s="549">
        <v>1800</v>
      </c>
      <c r="J401" s="550"/>
      <c r="K401" s="581" t="s">
        <v>187</v>
      </c>
      <c r="L401" s="582"/>
      <c r="M401" s="582"/>
      <c r="N401" s="583"/>
    </row>
    <row r="402" spans="2:14" ht="12" customHeight="1" thickBot="1">
      <c r="B402" s="551" t="s">
        <v>402</v>
      </c>
      <c r="C402" s="552"/>
      <c r="D402" s="552"/>
      <c r="E402" s="552"/>
      <c r="F402" s="553"/>
      <c r="G402" s="549">
        <v>1000</v>
      </c>
      <c r="H402" s="550"/>
      <c r="I402" s="549">
        <v>1800</v>
      </c>
      <c r="J402" s="550"/>
      <c r="K402" s="584"/>
      <c r="L402" s="585"/>
      <c r="M402" s="585"/>
      <c r="N402" s="586"/>
    </row>
    <row r="403" spans="2:14" ht="12" customHeight="1" thickBot="1">
      <c r="B403" s="551" t="s">
        <v>403</v>
      </c>
      <c r="C403" s="552"/>
      <c r="D403" s="552"/>
      <c r="E403" s="552"/>
      <c r="F403" s="553"/>
      <c r="G403" s="549">
        <v>1000</v>
      </c>
      <c r="H403" s="550"/>
      <c r="I403" s="549" t="s">
        <v>404</v>
      </c>
      <c r="J403" s="550"/>
      <c r="K403" s="581" t="s">
        <v>530</v>
      </c>
      <c r="L403" s="582"/>
      <c r="M403" s="582"/>
      <c r="N403" s="583"/>
    </row>
    <row r="404" spans="2:14" ht="12" customHeight="1" thickBot="1">
      <c r="B404" s="551" t="s">
        <v>405</v>
      </c>
      <c r="C404" s="552"/>
      <c r="D404" s="552"/>
      <c r="E404" s="552"/>
      <c r="F404" s="553"/>
      <c r="G404" s="549">
        <v>2000</v>
      </c>
      <c r="H404" s="550"/>
      <c r="I404" s="549" t="s">
        <v>404</v>
      </c>
      <c r="J404" s="550"/>
      <c r="K404" s="584"/>
      <c r="L404" s="585"/>
      <c r="M404" s="585"/>
      <c r="N404" s="586"/>
    </row>
    <row r="405" spans="2:14" ht="12" customHeight="1">
      <c r="B405" s="555" t="s">
        <v>992</v>
      </c>
      <c r="C405" s="556"/>
      <c r="D405" s="556"/>
      <c r="E405" s="556"/>
      <c r="F405" s="557"/>
      <c r="G405" s="587">
        <v>1000</v>
      </c>
      <c r="H405" s="588"/>
      <c r="I405" s="587">
        <v>1500</v>
      </c>
      <c r="J405" s="588"/>
      <c r="K405" s="578" t="s">
        <v>196</v>
      </c>
      <c r="L405" s="579"/>
      <c r="M405" s="579"/>
      <c r="N405" s="580"/>
    </row>
    <row r="406" spans="2:14" ht="12" customHeight="1" thickBot="1">
      <c r="B406" s="558"/>
      <c r="C406" s="559"/>
      <c r="D406" s="559"/>
      <c r="E406" s="559"/>
      <c r="F406" s="560"/>
      <c r="G406" s="589">
        <v>1500</v>
      </c>
      <c r="H406" s="590"/>
      <c r="I406" s="589">
        <v>2000</v>
      </c>
      <c r="J406" s="590"/>
      <c r="K406" s="575" t="s">
        <v>197</v>
      </c>
      <c r="L406" s="576"/>
      <c r="M406" s="576"/>
      <c r="N406" s="577"/>
    </row>
    <row r="407" spans="2:14" ht="12" customHeight="1">
      <c r="B407" s="555" t="s">
        <v>993</v>
      </c>
      <c r="C407" s="556"/>
      <c r="D407" s="556"/>
      <c r="E407" s="556"/>
      <c r="F407" s="557"/>
      <c r="G407" s="587">
        <v>1500</v>
      </c>
      <c r="H407" s="588"/>
      <c r="I407" s="587">
        <v>2000</v>
      </c>
      <c r="J407" s="588"/>
      <c r="K407" s="578" t="s">
        <v>196</v>
      </c>
      <c r="L407" s="579"/>
      <c r="M407" s="579"/>
      <c r="N407" s="580"/>
    </row>
    <row r="408" spans="2:14" ht="12" customHeight="1" thickBot="1">
      <c r="B408" s="558"/>
      <c r="C408" s="559"/>
      <c r="D408" s="559"/>
      <c r="E408" s="559"/>
      <c r="F408" s="560"/>
      <c r="G408" s="589">
        <v>2000</v>
      </c>
      <c r="H408" s="590"/>
      <c r="I408" s="589">
        <v>2500</v>
      </c>
      <c r="J408" s="590"/>
      <c r="K408" s="575" t="s">
        <v>197</v>
      </c>
      <c r="L408" s="576"/>
      <c r="M408" s="576"/>
      <c r="N408" s="577"/>
    </row>
    <row r="409" spans="2:14" ht="12" customHeight="1">
      <c r="B409" s="555" t="s">
        <v>150</v>
      </c>
      <c r="C409" s="556"/>
      <c r="D409" s="556"/>
      <c r="E409" s="556"/>
      <c r="F409" s="557"/>
      <c r="G409" s="561">
        <v>300</v>
      </c>
      <c r="H409" s="562"/>
      <c r="I409" s="561">
        <v>800</v>
      </c>
      <c r="J409" s="562"/>
      <c r="K409" s="581" t="s">
        <v>515</v>
      </c>
      <c r="L409" s="582"/>
      <c r="M409" s="582"/>
      <c r="N409" s="583"/>
    </row>
    <row r="410" spans="2:14" ht="12.75" customHeight="1" thickBot="1">
      <c r="B410" s="558"/>
      <c r="C410" s="559"/>
      <c r="D410" s="559"/>
      <c r="E410" s="559"/>
      <c r="F410" s="560"/>
      <c r="G410" s="563"/>
      <c r="H410" s="564"/>
      <c r="I410" s="563"/>
      <c r="J410" s="564"/>
      <c r="K410" s="882"/>
      <c r="L410" s="883"/>
      <c r="M410" s="883"/>
      <c r="N410" s="884"/>
    </row>
    <row r="411" spans="2:14" ht="13.5" customHeight="1">
      <c r="B411" s="555" t="s">
        <v>151</v>
      </c>
      <c r="C411" s="556"/>
      <c r="D411" s="556"/>
      <c r="E411" s="556"/>
      <c r="F411" s="557"/>
      <c r="G411" s="561">
        <v>500</v>
      </c>
      <c r="H411" s="562"/>
      <c r="I411" s="561">
        <v>1200</v>
      </c>
      <c r="J411" s="562"/>
      <c r="K411" s="882"/>
      <c r="L411" s="883"/>
      <c r="M411" s="883"/>
      <c r="N411" s="884"/>
    </row>
    <row r="412" spans="2:14" ht="13.5" customHeight="1" thickBot="1">
      <c r="B412" s="558"/>
      <c r="C412" s="559"/>
      <c r="D412" s="559"/>
      <c r="E412" s="559"/>
      <c r="F412" s="560"/>
      <c r="G412" s="563"/>
      <c r="H412" s="564"/>
      <c r="I412" s="563"/>
      <c r="J412" s="564"/>
      <c r="K412" s="584"/>
      <c r="L412" s="585"/>
      <c r="M412" s="585"/>
      <c r="N412" s="586"/>
    </row>
    <row r="413" spans="2:14" ht="15.75" thickBot="1">
      <c r="B413" s="551" t="s">
        <v>406</v>
      </c>
      <c r="C413" s="552"/>
      <c r="D413" s="552"/>
      <c r="E413" s="552"/>
      <c r="F413" s="553"/>
      <c r="G413" s="549">
        <v>3500</v>
      </c>
      <c r="H413" s="550"/>
      <c r="I413" s="549">
        <v>5000</v>
      </c>
      <c r="J413" s="550"/>
      <c r="K413" s="565" t="s">
        <v>407</v>
      </c>
      <c r="L413" s="566"/>
      <c r="M413" s="566"/>
      <c r="N413" s="567"/>
    </row>
    <row r="414" spans="2:14" ht="15.75" thickBot="1">
      <c r="B414" s="571" t="s">
        <v>344</v>
      </c>
      <c r="C414" s="572"/>
      <c r="D414" s="572"/>
      <c r="E414" s="572"/>
      <c r="F414" s="573"/>
      <c r="G414" s="535">
        <v>1000</v>
      </c>
      <c r="H414" s="536"/>
      <c r="I414" s="879" t="s">
        <v>408</v>
      </c>
      <c r="J414" s="880"/>
      <c r="K414" s="880"/>
      <c r="L414" s="880"/>
      <c r="M414" s="880"/>
      <c r="N414" s="881"/>
    </row>
    <row r="415" spans="2:14" ht="15.75" thickBot="1">
      <c r="B415" s="568" t="s">
        <v>188</v>
      </c>
      <c r="C415" s="569"/>
      <c r="D415" s="569"/>
      <c r="E415" s="569"/>
      <c r="F415" s="570"/>
      <c r="G415" s="535">
        <v>800</v>
      </c>
      <c r="H415" s="536"/>
      <c r="I415" s="565" t="s">
        <v>203</v>
      </c>
      <c r="J415" s="566"/>
      <c r="K415" s="566"/>
      <c r="L415" s="566"/>
      <c r="M415" s="566"/>
      <c r="N415" s="567"/>
    </row>
    <row r="416" spans="2:14" ht="15.75" thickBot="1">
      <c r="B416" s="232" t="s">
        <v>189</v>
      </c>
      <c r="C416" s="233"/>
      <c r="D416" s="233"/>
      <c r="E416" s="233"/>
      <c r="F416" s="233"/>
      <c r="G416" s="535">
        <v>500</v>
      </c>
      <c r="H416" s="536"/>
      <c r="I416" s="565" t="s">
        <v>145</v>
      </c>
      <c r="J416" s="566"/>
      <c r="K416" s="566"/>
      <c r="L416" s="566"/>
      <c r="M416" s="566"/>
      <c r="N416" s="567"/>
    </row>
    <row r="417" spans="2:14" ht="15.75" thickBot="1">
      <c r="B417" s="571" t="s">
        <v>10</v>
      </c>
      <c r="C417" s="572"/>
      <c r="D417" s="572"/>
      <c r="E417" s="572"/>
      <c r="F417" s="573"/>
      <c r="G417" s="535">
        <v>250</v>
      </c>
      <c r="H417" s="536"/>
      <c r="I417" s="565" t="s">
        <v>360</v>
      </c>
      <c r="J417" s="566"/>
      <c r="K417" s="566"/>
      <c r="L417" s="566"/>
      <c r="M417" s="566"/>
      <c r="N417" s="567"/>
    </row>
    <row r="418" spans="2:14" ht="15.75" thickBot="1">
      <c r="B418" s="571" t="s">
        <v>237</v>
      </c>
      <c r="C418" s="572"/>
      <c r="D418" s="572"/>
      <c r="E418" s="572"/>
      <c r="F418" s="573"/>
      <c r="G418" s="535">
        <v>400</v>
      </c>
      <c r="H418" s="536"/>
      <c r="I418" s="565" t="s">
        <v>9</v>
      </c>
      <c r="J418" s="566"/>
      <c r="K418" s="566"/>
      <c r="L418" s="566"/>
      <c r="M418" s="566"/>
      <c r="N418" s="567"/>
    </row>
    <row r="419" spans="2:14" ht="15.75" thickBot="1">
      <c r="B419" s="232" t="s">
        <v>142</v>
      </c>
      <c r="C419" s="233"/>
      <c r="D419" s="233"/>
      <c r="E419" s="233"/>
      <c r="F419" s="233"/>
      <c r="G419" s="535">
        <v>500</v>
      </c>
      <c r="H419" s="536"/>
      <c r="I419" s="885" t="s">
        <v>143</v>
      </c>
      <c r="J419" s="886"/>
      <c r="K419" s="886"/>
      <c r="L419" s="886"/>
      <c r="M419" s="886"/>
      <c r="N419" s="887"/>
    </row>
    <row r="420" spans="2:14" ht="15.75" thickBot="1">
      <c r="B420" s="571" t="s">
        <v>190</v>
      </c>
      <c r="C420" s="572"/>
      <c r="D420" s="572"/>
      <c r="E420" s="572"/>
      <c r="F420" s="573"/>
      <c r="G420" s="535">
        <v>2200</v>
      </c>
      <c r="H420" s="536"/>
      <c r="I420" s="888" t="s">
        <v>185</v>
      </c>
      <c r="J420" s="889"/>
      <c r="K420" s="889"/>
      <c r="L420" s="889"/>
      <c r="M420" s="889"/>
      <c r="N420" s="890"/>
    </row>
    <row r="421" spans="2:14" ht="15.75" thickBot="1">
      <c r="B421" s="571" t="s">
        <v>154</v>
      </c>
      <c r="C421" s="572"/>
      <c r="D421" s="572"/>
      <c r="E421" s="572"/>
      <c r="F421" s="573"/>
      <c r="G421" s="535">
        <v>300</v>
      </c>
      <c r="H421" s="536"/>
      <c r="I421" s="565" t="s">
        <v>361</v>
      </c>
      <c r="J421" s="566"/>
      <c r="K421" s="566"/>
      <c r="L421" s="566"/>
      <c r="M421" s="566"/>
      <c r="N421" s="567"/>
    </row>
    <row r="422" spans="2:14" ht="15.75" thickBot="1">
      <c r="B422" s="571" t="s">
        <v>516</v>
      </c>
      <c r="C422" s="572"/>
      <c r="D422" s="572"/>
      <c r="E422" s="572"/>
      <c r="F422" s="573"/>
      <c r="G422" s="535">
        <v>300</v>
      </c>
      <c r="H422" s="536"/>
      <c r="I422" s="565" t="s">
        <v>517</v>
      </c>
      <c r="J422" s="566"/>
      <c r="K422" s="566"/>
      <c r="L422" s="566"/>
      <c r="M422" s="566"/>
      <c r="N422" s="567"/>
    </row>
    <row r="423" spans="2:14" ht="15.75" thickBot="1">
      <c r="B423" s="891" t="s">
        <v>368</v>
      </c>
      <c r="C423" s="892"/>
      <c r="D423" s="892"/>
      <c r="E423" s="892"/>
      <c r="F423" s="893"/>
      <c r="G423" s="535">
        <v>400</v>
      </c>
      <c r="H423" s="536"/>
      <c r="I423" s="565" t="s">
        <v>369</v>
      </c>
      <c r="J423" s="566"/>
      <c r="K423" s="566"/>
      <c r="L423" s="566"/>
      <c r="M423" s="566"/>
      <c r="N423" s="567"/>
    </row>
    <row r="424" spans="2:14" ht="15.75" thickBot="1">
      <c r="B424" s="873"/>
      <c r="C424" s="874"/>
      <c r="D424" s="874"/>
      <c r="E424" s="874"/>
      <c r="F424" s="875"/>
      <c r="G424" s="894"/>
      <c r="H424" s="895"/>
      <c r="I424" s="635"/>
      <c r="J424" s="636"/>
      <c r="K424" s="636"/>
      <c r="L424" s="636"/>
      <c r="M424" s="636"/>
      <c r="N424" s="637"/>
    </row>
    <row r="425" spans="2:14" ht="14.1" customHeight="1" thickBot="1">
      <c r="B425" s="876" t="s">
        <v>409</v>
      </c>
      <c r="C425" s="877"/>
      <c r="D425" s="877"/>
      <c r="E425" s="877"/>
      <c r="F425" s="877"/>
      <c r="G425" s="877"/>
      <c r="H425" s="877"/>
      <c r="I425" s="877"/>
      <c r="J425" s="877"/>
      <c r="K425" s="877"/>
      <c r="L425" s="877"/>
      <c r="M425" s="877"/>
      <c r="N425" s="878"/>
    </row>
    <row r="426" spans="2:14" ht="14.1" customHeight="1" thickBot="1">
      <c r="B426" s="540" t="s">
        <v>71</v>
      </c>
      <c r="C426" s="541"/>
      <c r="D426" s="541"/>
      <c r="E426" s="541"/>
      <c r="F426" s="542"/>
      <c r="G426" s="535">
        <f>'[1]Декоры офис'!$G$2</f>
        <v>1090</v>
      </c>
      <c r="H426" s="536"/>
      <c r="I426" s="537" t="s">
        <v>410</v>
      </c>
      <c r="J426" s="538"/>
      <c r="K426" s="538"/>
      <c r="L426" s="538"/>
      <c r="M426" s="538"/>
      <c r="N426" s="539"/>
    </row>
    <row r="427" spans="2:14" ht="14.1" customHeight="1" thickBot="1">
      <c r="B427" s="540" t="s">
        <v>72</v>
      </c>
      <c r="C427" s="541"/>
      <c r="D427" s="541"/>
      <c r="E427" s="541"/>
      <c r="F427" s="542"/>
      <c r="G427" s="535">
        <f>'[1]Декоры офис'!$P$2</f>
        <v>1240</v>
      </c>
      <c r="H427" s="536"/>
      <c r="I427" s="537" t="s">
        <v>410</v>
      </c>
      <c r="J427" s="538"/>
      <c r="K427" s="538"/>
      <c r="L427" s="538"/>
      <c r="M427" s="538"/>
      <c r="N427" s="539"/>
    </row>
    <row r="428" spans="2:14" ht="14.1" customHeight="1" thickBot="1">
      <c r="B428" s="540" t="s">
        <v>73</v>
      </c>
      <c r="C428" s="541"/>
      <c r="D428" s="541"/>
      <c r="E428" s="541"/>
      <c r="F428" s="542"/>
      <c r="G428" s="535">
        <f>'[1]Декоры офис'!$Y$2</f>
        <v>1200</v>
      </c>
      <c r="H428" s="536"/>
      <c r="I428" s="537" t="s">
        <v>410</v>
      </c>
      <c r="J428" s="538"/>
      <c r="K428" s="538"/>
      <c r="L428" s="538"/>
      <c r="M428" s="538"/>
      <c r="N428" s="539"/>
    </row>
    <row r="429" spans="2:14" ht="14.1" customHeight="1" thickBot="1">
      <c r="B429" s="540" t="s">
        <v>74</v>
      </c>
      <c r="C429" s="541"/>
      <c r="D429" s="541"/>
      <c r="E429" s="541"/>
      <c r="F429" s="542"/>
      <c r="G429" s="535">
        <f>'[1]Декоры офис'!$G$21</f>
        <v>1010</v>
      </c>
      <c r="H429" s="536"/>
      <c r="I429" s="537" t="s">
        <v>410</v>
      </c>
      <c r="J429" s="538"/>
      <c r="K429" s="538"/>
      <c r="L429" s="538"/>
      <c r="M429" s="538"/>
      <c r="N429" s="539"/>
    </row>
    <row r="430" spans="2:14" ht="14.1" customHeight="1" thickBot="1">
      <c r="B430" s="540" t="s">
        <v>75</v>
      </c>
      <c r="C430" s="541"/>
      <c r="D430" s="541"/>
      <c r="E430" s="541"/>
      <c r="F430" s="542"/>
      <c r="G430" s="535">
        <f>'[1]Декоры офис'!$P$21</f>
        <v>1330</v>
      </c>
      <c r="H430" s="536"/>
      <c r="I430" s="537" t="s">
        <v>410</v>
      </c>
      <c r="J430" s="538"/>
      <c r="K430" s="538"/>
      <c r="L430" s="538"/>
      <c r="M430" s="538"/>
      <c r="N430" s="539"/>
    </row>
    <row r="431" spans="2:14" ht="14.1" customHeight="1" thickBot="1">
      <c r="B431" s="540" t="s">
        <v>76</v>
      </c>
      <c r="C431" s="541"/>
      <c r="D431" s="541"/>
      <c r="E431" s="541"/>
      <c r="F431" s="542"/>
      <c r="G431" s="535">
        <f>'[1]Декоры офис'!$Y$21</f>
        <v>1170</v>
      </c>
      <c r="H431" s="536"/>
      <c r="I431" s="537" t="s">
        <v>410</v>
      </c>
      <c r="J431" s="538"/>
      <c r="K431" s="538"/>
      <c r="L431" s="538"/>
      <c r="M431" s="538"/>
      <c r="N431" s="539"/>
    </row>
    <row r="432" spans="2:14" ht="14.1" customHeight="1" thickBot="1">
      <c r="B432" s="540" t="s">
        <v>77</v>
      </c>
      <c r="C432" s="541"/>
      <c r="D432" s="541"/>
      <c r="E432" s="541"/>
      <c r="F432" s="542"/>
      <c r="G432" s="535">
        <f>'[1]Декоры офис'!$G$39</f>
        <v>1010</v>
      </c>
      <c r="H432" s="536"/>
      <c r="I432" s="537" t="s">
        <v>410</v>
      </c>
      <c r="J432" s="538"/>
      <c r="K432" s="538"/>
      <c r="L432" s="538"/>
      <c r="M432" s="538"/>
      <c r="N432" s="539"/>
    </row>
    <row r="433" spans="2:14" ht="14.1" customHeight="1" thickBot="1">
      <c r="B433" s="540" t="s">
        <v>78</v>
      </c>
      <c r="C433" s="541"/>
      <c r="D433" s="541"/>
      <c r="E433" s="541"/>
      <c r="F433" s="542"/>
      <c r="G433" s="535">
        <f>'[1]Декоры офис'!$P$39</f>
        <v>990</v>
      </c>
      <c r="H433" s="536"/>
      <c r="I433" s="537" t="s">
        <v>410</v>
      </c>
      <c r="J433" s="538"/>
      <c r="K433" s="538"/>
      <c r="L433" s="538"/>
      <c r="M433" s="538"/>
      <c r="N433" s="539"/>
    </row>
    <row r="434" spans="2:14" ht="14.1" customHeight="1" thickBot="1">
      <c r="B434" s="540" t="s">
        <v>79</v>
      </c>
      <c r="C434" s="541"/>
      <c r="D434" s="541"/>
      <c r="E434" s="541"/>
      <c r="F434" s="542"/>
      <c r="G434" s="535">
        <f>'[1]Декоры офис'!$Y$39</f>
        <v>1030</v>
      </c>
      <c r="H434" s="536"/>
      <c r="I434" s="537" t="s">
        <v>410</v>
      </c>
      <c r="J434" s="538"/>
      <c r="K434" s="538"/>
      <c r="L434" s="538"/>
      <c r="M434" s="538"/>
      <c r="N434" s="539"/>
    </row>
    <row r="435" spans="2:14" ht="14.1" customHeight="1" thickBot="1">
      <c r="B435" s="540" t="s">
        <v>80</v>
      </c>
      <c r="C435" s="541"/>
      <c r="D435" s="541"/>
      <c r="E435" s="541"/>
      <c r="F435" s="542"/>
      <c r="G435" s="535">
        <f>'[1]Декоры офис'!$G$57</f>
        <v>1010</v>
      </c>
      <c r="H435" s="536"/>
      <c r="I435" s="537" t="s">
        <v>410</v>
      </c>
      <c r="J435" s="538"/>
      <c r="K435" s="538"/>
      <c r="L435" s="538"/>
      <c r="M435" s="538"/>
      <c r="N435" s="539"/>
    </row>
    <row r="436" spans="2:14" ht="14.1" customHeight="1" thickBot="1">
      <c r="B436" s="540" t="s">
        <v>411</v>
      </c>
      <c r="C436" s="541"/>
      <c r="D436" s="541"/>
      <c r="E436" s="541"/>
      <c r="F436" s="542"/>
      <c r="G436" s="535">
        <v>500</v>
      </c>
      <c r="H436" s="536"/>
      <c r="I436" s="537" t="s">
        <v>410</v>
      </c>
      <c r="J436" s="538"/>
      <c r="K436" s="538"/>
      <c r="L436" s="538"/>
      <c r="M436" s="538"/>
      <c r="N436" s="539"/>
    </row>
    <row r="437" spans="2:14" ht="14.1" customHeight="1" thickBot="1">
      <c r="B437" s="532" t="s">
        <v>412</v>
      </c>
      <c r="C437" s="533"/>
      <c r="D437" s="533"/>
      <c r="E437" s="533"/>
      <c r="F437" s="534"/>
      <c r="G437" s="535">
        <v>650</v>
      </c>
      <c r="H437" s="536"/>
      <c r="I437" s="537" t="s">
        <v>410</v>
      </c>
      <c r="J437" s="538"/>
      <c r="K437" s="538"/>
      <c r="L437" s="538"/>
      <c r="M437" s="538"/>
      <c r="N437" s="539"/>
    </row>
    <row r="438" spans="2:14" ht="16.5" thickBot="1">
      <c r="B438" s="532" t="s">
        <v>413</v>
      </c>
      <c r="C438" s="533"/>
      <c r="D438" s="533"/>
      <c r="E438" s="533"/>
      <c r="F438" s="534"/>
      <c r="G438" s="535">
        <v>500</v>
      </c>
      <c r="H438" s="536"/>
      <c r="I438" s="537" t="s">
        <v>410</v>
      </c>
      <c r="J438" s="538"/>
      <c r="K438" s="538"/>
      <c r="L438" s="538"/>
      <c r="M438" s="538"/>
      <c r="N438" s="539"/>
    </row>
    <row r="439" spans="2:14" ht="15.75">
      <c r="B439" s="574" t="s">
        <v>339</v>
      </c>
      <c r="C439" s="574"/>
      <c r="D439" s="574"/>
      <c r="E439" s="574"/>
      <c r="F439" s="574"/>
      <c r="G439" s="574"/>
      <c r="H439" s="574"/>
      <c r="I439" s="574"/>
      <c r="J439" s="574"/>
      <c r="K439" s="574"/>
      <c r="L439" s="574"/>
      <c r="M439" s="574"/>
      <c r="N439" s="574"/>
    </row>
    <row r="440" spans="2:14" ht="15.75">
      <c r="B440" s="554" t="s">
        <v>991</v>
      </c>
      <c r="C440" s="554"/>
      <c r="D440" s="554"/>
      <c r="E440" s="554"/>
      <c r="F440" s="554"/>
      <c r="G440" s="554"/>
      <c r="H440" s="554"/>
      <c r="I440" s="554"/>
      <c r="J440" s="554"/>
      <c r="K440" s="554"/>
      <c r="L440" s="554"/>
      <c r="M440" s="554"/>
      <c r="N440" s="554"/>
    </row>
  </sheetData>
  <sheetProtection algorithmName="SHA-512" hashValue="G/ZVsjSb5sAHGMrm2nGPITY2y7jLlrjdD63CEJZYhTkJ3dBjFFY/Q6LycaVbuEipeq/I10K9IfuqvUlCSXB/4A==" saltValue="b+wfjfo+GyA1ul9NqeRIMg==" spinCount="100000" sheet="1" objects="1" scenarios="1"/>
  <mergeCells count="960">
    <mergeCell ref="K398:N398"/>
    <mergeCell ref="K397:N397"/>
    <mergeCell ref="K385:N385"/>
    <mergeCell ref="K384:N384"/>
    <mergeCell ref="K390:N390"/>
    <mergeCell ref="G387:H387"/>
    <mergeCell ref="B376:F376"/>
    <mergeCell ref="I378:J378"/>
    <mergeCell ref="I381:J381"/>
    <mergeCell ref="B377:F377"/>
    <mergeCell ref="B378:F378"/>
    <mergeCell ref="B379:F385"/>
    <mergeCell ref="G385:H385"/>
    <mergeCell ref="G378:H378"/>
    <mergeCell ref="G384:H384"/>
    <mergeCell ref="I384:J384"/>
    <mergeCell ref="K391:N391"/>
    <mergeCell ref="K387:N387"/>
    <mergeCell ref="I389:J389"/>
    <mergeCell ref="I396:J396"/>
    <mergeCell ref="B394:F394"/>
    <mergeCell ref="B393:F393"/>
    <mergeCell ref="G394:H394"/>
    <mergeCell ref="B395:F395"/>
    <mergeCell ref="G379:H379"/>
    <mergeCell ref="B373:F374"/>
    <mergeCell ref="G373:H374"/>
    <mergeCell ref="I373:J374"/>
    <mergeCell ref="B386:F386"/>
    <mergeCell ref="I372:J372"/>
    <mergeCell ref="K372:N372"/>
    <mergeCell ref="K375:N375"/>
    <mergeCell ref="G380:H380"/>
    <mergeCell ref="K380:N380"/>
    <mergeCell ref="G383:H383"/>
    <mergeCell ref="G381:H381"/>
    <mergeCell ref="I375:J375"/>
    <mergeCell ref="K399:N399"/>
    <mergeCell ref="B425:N425"/>
    <mergeCell ref="I414:N414"/>
    <mergeCell ref="K409:N412"/>
    <mergeCell ref="K406:N406"/>
    <mergeCell ref="I406:J406"/>
    <mergeCell ref="I407:J407"/>
    <mergeCell ref="K407:N407"/>
    <mergeCell ref="B417:F417"/>
    <mergeCell ref="I417:N417"/>
    <mergeCell ref="G418:H418"/>
    <mergeCell ref="I418:N418"/>
    <mergeCell ref="G419:H419"/>
    <mergeCell ref="I419:N419"/>
    <mergeCell ref="G417:H417"/>
    <mergeCell ref="B420:F420"/>
    <mergeCell ref="G420:H420"/>
    <mergeCell ref="I420:N420"/>
    <mergeCell ref="B421:F421"/>
    <mergeCell ref="G421:H421"/>
    <mergeCell ref="B423:F423"/>
    <mergeCell ref="G423:H423"/>
    <mergeCell ref="G424:H424"/>
    <mergeCell ref="I424:N424"/>
    <mergeCell ref="I434:N434"/>
    <mergeCell ref="I433:N433"/>
    <mergeCell ref="I432:N432"/>
    <mergeCell ref="I431:N431"/>
    <mergeCell ref="I430:N430"/>
    <mergeCell ref="I429:N429"/>
    <mergeCell ref="I401:J401"/>
    <mergeCell ref="G400:H400"/>
    <mergeCell ref="B401:F401"/>
    <mergeCell ref="I402:J402"/>
    <mergeCell ref="B403:F403"/>
    <mergeCell ref="G403:H403"/>
    <mergeCell ref="B413:F413"/>
    <mergeCell ref="G413:H413"/>
    <mergeCell ref="B409:F410"/>
    <mergeCell ref="G409:H410"/>
    <mergeCell ref="I409:J410"/>
    <mergeCell ref="G415:H415"/>
    <mergeCell ref="I415:N415"/>
    <mergeCell ref="G416:H416"/>
    <mergeCell ref="I416:N416"/>
    <mergeCell ref="G407:H407"/>
    <mergeCell ref="G405:H405"/>
    <mergeCell ref="G399:H399"/>
    <mergeCell ref="G401:H401"/>
    <mergeCell ref="B397:F397"/>
    <mergeCell ref="G397:H397"/>
    <mergeCell ref="I428:N428"/>
    <mergeCell ref="I427:N427"/>
    <mergeCell ref="B359:F360"/>
    <mergeCell ref="I426:N426"/>
    <mergeCell ref="I423:N423"/>
    <mergeCell ref="I422:N422"/>
    <mergeCell ref="I421:N421"/>
    <mergeCell ref="B387:F387"/>
    <mergeCell ref="B388:F388"/>
    <mergeCell ref="G388:H388"/>
    <mergeCell ref="B390:F391"/>
    <mergeCell ref="I388:J388"/>
    <mergeCell ref="G393:H393"/>
    <mergeCell ref="B392:F392"/>
    <mergeCell ref="G392:H392"/>
    <mergeCell ref="G389:H389"/>
    <mergeCell ref="G395:H395"/>
    <mergeCell ref="I392:J392"/>
    <mergeCell ref="K388:N388"/>
    <mergeCell ref="I387:J387"/>
    <mergeCell ref="G359:H360"/>
    <mergeCell ref="I359:J360"/>
    <mergeCell ref="K359:N360"/>
    <mergeCell ref="G386:H386"/>
    <mergeCell ref="I386:J386"/>
    <mergeCell ref="G382:H382"/>
    <mergeCell ref="B357:F358"/>
    <mergeCell ref="G357:H358"/>
    <mergeCell ref="I357:J358"/>
    <mergeCell ref="K357:N358"/>
    <mergeCell ref="K386:N386"/>
    <mergeCell ref="K382:N382"/>
    <mergeCell ref="G375:H375"/>
    <mergeCell ref="K377:N377"/>
    <mergeCell ref="I383:J383"/>
    <mergeCell ref="K376:N376"/>
    <mergeCell ref="K381:N381"/>
    <mergeCell ref="K383:N383"/>
    <mergeCell ref="I377:J377"/>
    <mergeCell ref="K379:N379"/>
    <mergeCell ref="K378:N378"/>
    <mergeCell ref="G376:H376"/>
    <mergeCell ref="I376:J376"/>
    <mergeCell ref="G377:H377"/>
    <mergeCell ref="K355:N356"/>
    <mergeCell ref="B353:F354"/>
    <mergeCell ref="G355:H356"/>
    <mergeCell ref="I355:J356"/>
    <mergeCell ref="G353:H354"/>
    <mergeCell ref="I353:J354"/>
    <mergeCell ref="K353:N354"/>
    <mergeCell ref="B355:F356"/>
    <mergeCell ref="K198:N198"/>
    <mergeCell ref="G349:H350"/>
    <mergeCell ref="M208:N208"/>
    <mergeCell ref="M240:N240"/>
    <mergeCell ref="M220:N220"/>
    <mergeCell ref="M239:N239"/>
    <mergeCell ref="M238:N238"/>
    <mergeCell ref="M252:N252"/>
    <mergeCell ref="M215:N215"/>
    <mergeCell ref="M218:N218"/>
    <mergeCell ref="M231:N231"/>
    <mergeCell ref="K281:L281"/>
    <mergeCell ref="M292:N292"/>
    <mergeCell ref="K242:L242"/>
    <mergeCell ref="K316:N316"/>
    <mergeCell ref="I317:J318"/>
    <mergeCell ref="B351:F352"/>
    <mergeCell ref="G351:H352"/>
    <mergeCell ref="I351:J352"/>
    <mergeCell ref="K351:N352"/>
    <mergeCell ref="B309:B310"/>
    <mergeCell ref="C309:F310"/>
    <mergeCell ref="G346:H346"/>
    <mergeCell ref="B349:F350"/>
    <mergeCell ref="M301:N301"/>
    <mergeCell ref="M302:N302"/>
    <mergeCell ref="M303:N303"/>
    <mergeCell ref="B305:B306"/>
    <mergeCell ref="C305:F306"/>
    <mergeCell ref="B307:B308"/>
    <mergeCell ref="C307:F308"/>
    <mergeCell ref="B303:B304"/>
    <mergeCell ref="C303:F304"/>
    <mergeCell ref="B348:F348"/>
    <mergeCell ref="G348:J348"/>
    <mergeCell ref="K347:N347"/>
    <mergeCell ref="K312:N312"/>
    <mergeCell ref="K313:N313"/>
    <mergeCell ref="K314:N314"/>
    <mergeCell ref="K315:N315"/>
    <mergeCell ref="M290:N290"/>
    <mergeCell ref="M291:N291"/>
    <mergeCell ref="M266:N266"/>
    <mergeCell ref="M278:N278"/>
    <mergeCell ref="M241:N241"/>
    <mergeCell ref="G183:J184"/>
    <mergeCell ref="G185:J186"/>
    <mergeCell ref="G188:J189"/>
    <mergeCell ref="K332:N332"/>
    <mergeCell ref="K333:N333"/>
    <mergeCell ref="K341:N341"/>
    <mergeCell ref="K331:N331"/>
    <mergeCell ref="G305:J306"/>
    <mergeCell ref="G307:J308"/>
    <mergeCell ref="G309:J310"/>
    <mergeCell ref="K326:N326"/>
    <mergeCell ref="K318:N318"/>
    <mergeCell ref="M279:N279"/>
    <mergeCell ref="M253:N253"/>
    <mergeCell ref="M186:N186"/>
    <mergeCell ref="M184:N184"/>
    <mergeCell ref="M205:N205"/>
    <mergeCell ref="K185:N185"/>
    <mergeCell ref="M199:N199"/>
    <mergeCell ref="M197:N197"/>
    <mergeCell ref="M265:N265"/>
    <mergeCell ref="K255:L255"/>
    <mergeCell ref="M177:N177"/>
    <mergeCell ref="M203:N203"/>
    <mergeCell ref="K179:L179"/>
    <mergeCell ref="K192:L192"/>
    <mergeCell ref="M202:N202"/>
    <mergeCell ref="B294:B295"/>
    <mergeCell ref="C294:F295"/>
    <mergeCell ref="B296:B297"/>
    <mergeCell ref="C296:F297"/>
    <mergeCell ref="K304:L304"/>
    <mergeCell ref="B298:B299"/>
    <mergeCell ref="C298:F299"/>
    <mergeCell ref="B301:B302"/>
    <mergeCell ref="C301:F302"/>
    <mergeCell ref="K301:L301"/>
    <mergeCell ref="G298:J299"/>
    <mergeCell ref="G301:J302"/>
    <mergeCell ref="G303:J304"/>
    <mergeCell ref="G296:J297"/>
    <mergeCell ref="G294:J295"/>
    <mergeCell ref="B285:B286"/>
    <mergeCell ref="C285:F286"/>
    <mergeCell ref="B292:B293"/>
    <mergeCell ref="C292:F293"/>
    <mergeCell ref="K293:L293"/>
    <mergeCell ref="B287:B288"/>
    <mergeCell ref="C287:F288"/>
    <mergeCell ref="B290:B291"/>
    <mergeCell ref="G287:J288"/>
    <mergeCell ref="G285:J286"/>
    <mergeCell ref="K290:L290"/>
    <mergeCell ref="G290:J291"/>
    <mergeCell ref="G292:J293"/>
    <mergeCell ref="B283:B284"/>
    <mergeCell ref="C283:F284"/>
    <mergeCell ref="B281:B282"/>
    <mergeCell ref="C281:F282"/>
    <mergeCell ref="M280:N280"/>
    <mergeCell ref="C277:F278"/>
    <mergeCell ref="G281:J282"/>
    <mergeCell ref="G283:J284"/>
    <mergeCell ref="G270:J271"/>
    <mergeCell ref="G272:J273"/>
    <mergeCell ref="K278:L278"/>
    <mergeCell ref="B272:B273"/>
    <mergeCell ref="C272:F273"/>
    <mergeCell ref="G274:J275"/>
    <mergeCell ref="G277:J278"/>
    <mergeCell ref="B279:B280"/>
    <mergeCell ref="C279:F280"/>
    <mergeCell ref="G279:J280"/>
    <mergeCell ref="B274:B275"/>
    <mergeCell ref="C274:F275"/>
    <mergeCell ref="B277:B278"/>
    <mergeCell ref="B266:B267"/>
    <mergeCell ref="C266:F267"/>
    <mergeCell ref="K265:L265"/>
    <mergeCell ref="B270:B271"/>
    <mergeCell ref="C270:F271"/>
    <mergeCell ref="B268:B269"/>
    <mergeCell ref="C268:F269"/>
    <mergeCell ref="M267:N267"/>
    <mergeCell ref="G257:J258"/>
    <mergeCell ref="G259:J260"/>
    <mergeCell ref="B264:B265"/>
    <mergeCell ref="C264:F265"/>
    <mergeCell ref="G261:J262"/>
    <mergeCell ref="K268:L268"/>
    <mergeCell ref="G264:J265"/>
    <mergeCell ref="B375:F375"/>
    <mergeCell ref="B371:F371"/>
    <mergeCell ref="B368:F368"/>
    <mergeCell ref="B365:F366"/>
    <mergeCell ref="G365:H366"/>
    <mergeCell ref="G363:H364"/>
    <mergeCell ref="K370:N370"/>
    <mergeCell ref="K373:N374"/>
    <mergeCell ref="B370:F370"/>
    <mergeCell ref="G370:H370"/>
    <mergeCell ref="I370:J370"/>
    <mergeCell ref="K371:N371"/>
    <mergeCell ref="B372:F372"/>
    <mergeCell ref="G372:H372"/>
    <mergeCell ref="I371:J371"/>
    <mergeCell ref="B361:F362"/>
    <mergeCell ref="G361:H362"/>
    <mergeCell ref="G369:J369"/>
    <mergeCell ref="G368:J368"/>
    <mergeCell ref="B367:F367"/>
    <mergeCell ref="G367:J367"/>
    <mergeCell ref="K367:N367"/>
    <mergeCell ref="B369:F369"/>
    <mergeCell ref="K369:N369"/>
    <mergeCell ref="I363:J364"/>
    <mergeCell ref="I361:J362"/>
    <mergeCell ref="K363:N364"/>
    <mergeCell ref="K361:N362"/>
    <mergeCell ref="B363:F364"/>
    <mergeCell ref="B347:F347"/>
    <mergeCell ref="B242:B243"/>
    <mergeCell ref="C242:F243"/>
    <mergeCell ref="C248:F249"/>
    <mergeCell ref="I346:J346"/>
    <mergeCell ref="C235:F236"/>
    <mergeCell ref="B246:B247"/>
    <mergeCell ref="C246:F247"/>
    <mergeCell ref="C244:F245"/>
    <mergeCell ref="G347:J347"/>
    <mergeCell ref="B312:B313"/>
    <mergeCell ref="C312:F313"/>
    <mergeCell ref="G312:H315"/>
    <mergeCell ref="I312:J313"/>
    <mergeCell ref="B314:B315"/>
    <mergeCell ref="C314:F315"/>
    <mergeCell ref="I314:J315"/>
    <mergeCell ref="B317:B318"/>
    <mergeCell ref="C317:F318"/>
    <mergeCell ref="B253:B254"/>
    <mergeCell ref="C253:F254"/>
    <mergeCell ref="B259:B260"/>
    <mergeCell ref="C259:F260"/>
    <mergeCell ref="B257:B258"/>
    <mergeCell ref="A1:N1"/>
    <mergeCell ref="M39:N39"/>
    <mergeCell ref="B7:E9"/>
    <mergeCell ref="F9:H9"/>
    <mergeCell ref="M41:N41"/>
    <mergeCell ref="B231:B232"/>
    <mergeCell ref="M210:N210"/>
    <mergeCell ref="M207:N207"/>
    <mergeCell ref="M209:N209"/>
    <mergeCell ref="M190:N190"/>
    <mergeCell ref="K230:L230"/>
    <mergeCell ref="M227:N227"/>
    <mergeCell ref="M222:N222"/>
    <mergeCell ref="K218:L218"/>
    <mergeCell ref="M221:N221"/>
    <mergeCell ref="M223:N223"/>
    <mergeCell ref="M40:N40"/>
    <mergeCell ref="K205:L205"/>
    <mergeCell ref="K40:L40"/>
    <mergeCell ref="M216:N216"/>
    <mergeCell ref="B218:B219"/>
    <mergeCell ref="C218:F219"/>
    <mergeCell ref="B229:B230"/>
    <mergeCell ref="B224:B225"/>
    <mergeCell ref="B233:B234"/>
    <mergeCell ref="C233:F234"/>
    <mergeCell ref="B261:B262"/>
    <mergeCell ref="C261:F262"/>
    <mergeCell ref="G253:J254"/>
    <mergeCell ref="G251:J252"/>
    <mergeCell ref="G224:J225"/>
    <mergeCell ref="G227:J228"/>
    <mergeCell ref="G229:J230"/>
    <mergeCell ref="C257:F258"/>
    <mergeCell ref="G231:J232"/>
    <mergeCell ref="B198:B199"/>
    <mergeCell ref="C198:F199"/>
    <mergeCell ref="B192:B193"/>
    <mergeCell ref="C192:F193"/>
    <mergeCell ref="B196:B197"/>
    <mergeCell ref="C196:F197"/>
    <mergeCell ref="B201:B202"/>
    <mergeCell ref="C201:F202"/>
    <mergeCell ref="G242:J243"/>
    <mergeCell ref="G207:J208"/>
    <mergeCell ref="C211:F212"/>
    <mergeCell ref="B209:B210"/>
    <mergeCell ref="C209:F210"/>
    <mergeCell ref="B214:B215"/>
    <mergeCell ref="C214:F215"/>
    <mergeCell ref="B203:B204"/>
    <mergeCell ref="C203:F204"/>
    <mergeCell ref="G222:J223"/>
    <mergeCell ref="C224:F225"/>
    <mergeCell ref="B227:B228"/>
    <mergeCell ref="B216:B217"/>
    <mergeCell ref="C216:F217"/>
    <mergeCell ref="B220:B221"/>
    <mergeCell ref="C220:F221"/>
    <mergeCell ref="C151:F152"/>
    <mergeCell ref="C177:F178"/>
    <mergeCell ref="B170:B171"/>
    <mergeCell ref="C170:F171"/>
    <mergeCell ref="B248:B249"/>
    <mergeCell ref="B255:B256"/>
    <mergeCell ref="C255:F256"/>
    <mergeCell ref="B251:B252"/>
    <mergeCell ref="C251:F252"/>
    <mergeCell ref="B222:B223"/>
    <mergeCell ref="C229:F230"/>
    <mergeCell ref="C222:F223"/>
    <mergeCell ref="B238:B239"/>
    <mergeCell ref="C238:F239"/>
    <mergeCell ref="B194:B195"/>
    <mergeCell ref="C194:F195"/>
    <mergeCell ref="B211:B212"/>
    <mergeCell ref="C240:F241"/>
    <mergeCell ref="B235:B236"/>
    <mergeCell ref="B244:B245"/>
    <mergeCell ref="B240:B241"/>
    <mergeCell ref="B155:B156"/>
    <mergeCell ref="C159:F160"/>
    <mergeCell ref="C157:F158"/>
    <mergeCell ref="B185:B186"/>
    <mergeCell ref="B172:B173"/>
    <mergeCell ref="C172:F173"/>
    <mergeCell ref="B179:B180"/>
    <mergeCell ref="B181:B182"/>
    <mergeCell ref="G157:J158"/>
    <mergeCell ref="G159:J160"/>
    <mergeCell ref="G190:J191"/>
    <mergeCell ref="G162:J163"/>
    <mergeCell ref="G164:J165"/>
    <mergeCell ref="G166:J167"/>
    <mergeCell ref="G168:J169"/>
    <mergeCell ref="G170:J171"/>
    <mergeCell ref="G179:J180"/>
    <mergeCell ref="G181:J182"/>
    <mergeCell ref="G172:J173"/>
    <mergeCell ref="G175:J176"/>
    <mergeCell ref="B177:B178"/>
    <mergeCell ref="C188:F189"/>
    <mergeCell ref="C181:F182"/>
    <mergeCell ref="B183:B184"/>
    <mergeCell ref="B190:B191"/>
    <mergeCell ref="C190:F191"/>
    <mergeCell ref="B188:B189"/>
    <mergeCell ref="B157:B158"/>
    <mergeCell ref="B166:B167"/>
    <mergeCell ref="C162:F163"/>
    <mergeCell ref="B162:B163"/>
    <mergeCell ref="B159:B160"/>
    <mergeCell ref="B164:B165"/>
    <mergeCell ref="C164:F165"/>
    <mergeCell ref="C183:F184"/>
    <mergeCell ref="B175:B176"/>
    <mergeCell ref="B149:B150"/>
    <mergeCell ref="C149:F150"/>
    <mergeCell ref="M164:N164"/>
    <mergeCell ref="C144:F145"/>
    <mergeCell ref="B146:B147"/>
    <mergeCell ref="C146:F147"/>
    <mergeCell ref="C155:F156"/>
    <mergeCell ref="G155:J156"/>
    <mergeCell ref="B207:B208"/>
    <mergeCell ref="G205:J206"/>
    <mergeCell ref="C166:F167"/>
    <mergeCell ref="B168:B169"/>
    <mergeCell ref="C205:F206"/>
    <mergeCell ref="K166:L166"/>
    <mergeCell ref="M169:N169"/>
    <mergeCell ref="G144:J145"/>
    <mergeCell ref="G146:J147"/>
    <mergeCell ref="G149:J150"/>
    <mergeCell ref="G151:J152"/>
    <mergeCell ref="G153:J154"/>
    <mergeCell ref="M151:N151"/>
    <mergeCell ref="B153:B154"/>
    <mergeCell ref="C153:F154"/>
    <mergeCell ref="B151:B152"/>
    <mergeCell ref="B107:B108"/>
    <mergeCell ref="C107:F108"/>
    <mergeCell ref="G114:J115"/>
    <mergeCell ref="G238:J239"/>
    <mergeCell ref="B131:B132"/>
    <mergeCell ref="C109:F110"/>
    <mergeCell ref="B127:B128"/>
    <mergeCell ref="C127:F128"/>
    <mergeCell ref="B114:B115"/>
    <mergeCell ref="C114:F115"/>
    <mergeCell ref="B111:B112"/>
    <mergeCell ref="C111:F112"/>
    <mergeCell ref="B109:B110"/>
    <mergeCell ref="G109:J110"/>
    <mergeCell ref="G111:J112"/>
    <mergeCell ref="B142:B143"/>
    <mergeCell ref="C140:F141"/>
    <mergeCell ref="C142:F143"/>
    <mergeCell ref="C133:F134"/>
    <mergeCell ref="B140:B141"/>
    <mergeCell ref="B138:B139"/>
    <mergeCell ref="G142:J143"/>
    <mergeCell ref="B133:B134"/>
    <mergeCell ref="G138:J139"/>
    <mergeCell ref="C100:F101"/>
    <mergeCell ref="G98:J99"/>
    <mergeCell ref="G100:J101"/>
    <mergeCell ref="C98:F99"/>
    <mergeCell ref="B100:B101"/>
    <mergeCell ref="B102:B103"/>
    <mergeCell ref="C102:F103"/>
    <mergeCell ref="G102:H103"/>
    <mergeCell ref="I102:J103"/>
    <mergeCell ref="B98:B99"/>
    <mergeCell ref="B72:B73"/>
    <mergeCell ref="C72:F73"/>
    <mergeCell ref="B81:B82"/>
    <mergeCell ref="C81:F82"/>
    <mergeCell ref="B83:B84"/>
    <mergeCell ref="C83:F84"/>
    <mergeCell ref="B87:B88"/>
    <mergeCell ref="C87:F88"/>
    <mergeCell ref="B96:B97"/>
    <mergeCell ref="B94:B95"/>
    <mergeCell ref="C94:F95"/>
    <mergeCell ref="B92:B93"/>
    <mergeCell ref="C96:F97"/>
    <mergeCell ref="K74:L74"/>
    <mergeCell ref="G94:J95"/>
    <mergeCell ref="B74:B75"/>
    <mergeCell ref="I74:J75"/>
    <mergeCell ref="C74:F75"/>
    <mergeCell ref="M82:N82"/>
    <mergeCell ref="G83:H84"/>
    <mergeCell ref="B89:B90"/>
    <mergeCell ref="C89:F90"/>
    <mergeCell ref="G89:H90"/>
    <mergeCell ref="I89:J90"/>
    <mergeCell ref="I83:J84"/>
    <mergeCell ref="B79:B80"/>
    <mergeCell ref="C79:F80"/>
    <mergeCell ref="B76:B77"/>
    <mergeCell ref="C76:F77"/>
    <mergeCell ref="G76:H77"/>
    <mergeCell ref="I76:J77"/>
    <mergeCell ref="M83:N83"/>
    <mergeCell ref="G81:J82"/>
    <mergeCell ref="G74:H75"/>
    <mergeCell ref="M84:N84"/>
    <mergeCell ref="M69:N69"/>
    <mergeCell ref="M72:N72"/>
    <mergeCell ref="M73:N73"/>
    <mergeCell ref="M66:N66"/>
    <mergeCell ref="M67:N67"/>
    <mergeCell ref="M70:N70"/>
    <mergeCell ref="M71:N71"/>
    <mergeCell ref="G68:H69"/>
    <mergeCell ref="I68:J69"/>
    <mergeCell ref="G72:H73"/>
    <mergeCell ref="I72:J73"/>
    <mergeCell ref="B66:B67"/>
    <mergeCell ref="C66:F67"/>
    <mergeCell ref="G66:H67"/>
    <mergeCell ref="I66:J67"/>
    <mergeCell ref="I70:J71"/>
    <mergeCell ref="K70:L70"/>
    <mergeCell ref="B68:B69"/>
    <mergeCell ref="C68:F69"/>
    <mergeCell ref="B70:B71"/>
    <mergeCell ref="C70:F71"/>
    <mergeCell ref="G70:H71"/>
    <mergeCell ref="K57:L57"/>
    <mergeCell ref="B59:B60"/>
    <mergeCell ref="C59:F60"/>
    <mergeCell ref="B61:B62"/>
    <mergeCell ref="C61:F62"/>
    <mergeCell ref="B63:B64"/>
    <mergeCell ref="C63:F64"/>
    <mergeCell ref="G63:H64"/>
    <mergeCell ref="I63:J64"/>
    <mergeCell ref="K61:L61"/>
    <mergeCell ref="G61:H62"/>
    <mergeCell ref="B53:B54"/>
    <mergeCell ref="C53:F54"/>
    <mergeCell ref="G53:H54"/>
    <mergeCell ref="I53:J54"/>
    <mergeCell ref="B57:B58"/>
    <mergeCell ref="C57:F58"/>
    <mergeCell ref="B55:B56"/>
    <mergeCell ref="C55:F56"/>
    <mergeCell ref="G55:H56"/>
    <mergeCell ref="I55:J56"/>
    <mergeCell ref="G57:H58"/>
    <mergeCell ref="I57:J58"/>
    <mergeCell ref="C48:F49"/>
    <mergeCell ref="B50:B51"/>
    <mergeCell ref="C50:F51"/>
    <mergeCell ref="G48:J49"/>
    <mergeCell ref="G50:J51"/>
    <mergeCell ref="B39:B40"/>
    <mergeCell ref="C39:F40"/>
    <mergeCell ref="B41:B42"/>
    <mergeCell ref="C46:F47"/>
    <mergeCell ref="G44:J45"/>
    <mergeCell ref="G46:J47"/>
    <mergeCell ref="B44:B45"/>
    <mergeCell ref="C44:F45"/>
    <mergeCell ref="B46:B47"/>
    <mergeCell ref="C41:F42"/>
    <mergeCell ref="M30:N30"/>
    <mergeCell ref="K31:L31"/>
    <mergeCell ref="C30:F31"/>
    <mergeCell ref="M37:N37"/>
    <mergeCell ref="M38:N38"/>
    <mergeCell ref="B35:B36"/>
    <mergeCell ref="C35:F36"/>
    <mergeCell ref="M35:N35"/>
    <mergeCell ref="B37:B38"/>
    <mergeCell ref="C37:F38"/>
    <mergeCell ref="M31:N31"/>
    <mergeCell ref="M32:N32"/>
    <mergeCell ref="B118:B119"/>
    <mergeCell ref="K118:L118"/>
    <mergeCell ref="B144:B145"/>
    <mergeCell ref="K153:L153"/>
    <mergeCell ref="C207:F208"/>
    <mergeCell ref="B205:B206"/>
    <mergeCell ref="C118:F119"/>
    <mergeCell ref="B120:B121"/>
    <mergeCell ref="C138:F139"/>
    <mergeCell ref="C120:F121"/>
    <mergeCell ref="C136:F137"/>
    <mergeCell ref="G177:J178"/>
    <mergeCell ref="C168:F169"/>
    <mergeCell ref="C179:F180"/>
    <mergeCell ref="G201:J202"/>
    <mergeCell ref="G192:J193"/>
    <mergeCell ref="G194:J195"/>
    <mergeCell ref="G196:J197"/>
    <mergeCell ref="G198:J199"/>
    <mergeCell ref="B122:B123"/>
    <mergeCell ref="C122:F123"/>
    <mergeCell ref="B124:B125"/>
    <mergeCell ref="C124:F125"/>
    <mergeCell ref="C131:F132"/>
    <mergeCell ref="B105:B106"/>
    <mergeCell ref="C105:F106"/>
    <mergeCell ref="G116:J117"/>
    <mergeCell ref="B26:B27"/>
    <mergeCell ref="C26:F27"/>
    <mergeCell ref="G25:H25"/>
    <mergeCell ref="B23:B24"/>
    <mergeCell ref="C23:F24"/>
    <mergeCell ref="B32:B33"/>
    <mergeCell ref="C32:F33"/>
    <mergeCell ref="C92:F93"/>
    <mergeCell ref="B116:B117"/>
    <mergeCell ref="C116:F117"/>
    <mergeCell ref="B85:B86"/>
    <mergeCell ref="C85:F86"/>
    <mergeCell ref="G30:J31"/>
    <mergeCell ref="G32:J33"/>
    <mergeCell ref="G35:J36"/>
    <mergeCell ref="G37:J38"/>
    <mergeCell ref="G39:J40"/>
    <mergeCell ref="G41:J42"/>
    <mergeCell ref="G79:J80"/>
    <mergeCell ref="B30:B31"/>
    <mergeCell ref="B48:B49"/>
    <mergeCell ref="M26:N26"/>
    <mergeCell ref="M23:N23"/>
    <mergeCell ref="G23:J24"/>
    <mergeCell ref="G26:J27"/>
    <mergeCell ref="B28:B29"/>
    <mergeCell ref="C28:F29"/>
    <mergeCell ref="K28:L28"/>
    <mergeCell ref="M29:N29"/>
    <mergeCell ref="M28:N28"/>
    <mergeCell ref="G28:J29"/>
    <mergeCell ref="M20:N20"/>
    <mergeCell ref="I25:J25"/>
    <mergeCell ref="K37:L37"/>
    <mergeCell ref="M109:N109"/>
    <mergeCell ref="M36:N36"/>
    <mergeCell ref="M53:N53"/>
    <mergeCell ref="M54:N54"/>
    <mergeCell ref="M50:N50"/>
    <mergeCell ref="K46:L46"/>
    <mergeCell ref="M46:N46"/>
    <mergeCell ref="M85:N85"/>
    <mergeCell ref="M81:N81"/>
    <mergeCell ref="K49:L49"/>
    <mergeCell ref="M45:N45"/>
    <mergeCell ref="K48:L48"/>
    <mergeCell ref="G85:J86"/>
    <mergeCell ref="G87:J88"/>
    <mergeCell ref="G92:J93"/>
    <mergeCell ref="M44:N44"/>
    <mergeCell ref="G59:H60"/>
    <mergeCell ref="I59:J60"/>
    <mergeCell ref="I61:J62"/>
    <mergeCell ref="M58:N58"/>
    <mergeCell ref="M106:N106"/>
    <mergeCell ref="I4:K4"/>
    <mergeCell ref="L2:M4"/>
    <mergeCell ref="B2:K2"/>
    <mergeCell ref="B3:E4"/>
    <mergeCell ref="F3:H4"/>
    <mergeCell ref="K12:N12"/>
    <mergeCell ref="F5:H6"/>
    <mergeCell ref="K14:N14"/>
    <mergeCell ref="I3:K3"/>
    <mergeCell ref="G12:J13"/>
    <mergeCell ref="G14:J15"/>
    <mergeCell ref="B5:E6"/>
    <mergeCell ref="F7:H8"/>
    <mergeCell ref="I8:K9"/>
    <mergeCell ref="I5:M7"/>
    <mergeCell ref="L8:M9"/>
    <mergeCell ref="N2:N9"/>
    <mergeCell ref="B21:B22"/>
    <mergeCell ref="B14:B15"/>
    <mergeCell ref="B19:B20"/>
    <mergeCell ref="B17:B18"/>
    <mergeCell ref="C17:F18"/>
    <mergeCell ref="K19:L19"/>
    <mergeCell ref="C14:F15"/>
    <mergeCell ref="C21:F22"/>
    <mergeCell ref="B10:B11"/>
    <mergeCell ref="C10:F11"/>
    <mergeCell ref="B12:B13"/>
    <mergeCell ref="C12:F13"/>
    <mergeCell ref="G21:J22"/>
    <mergeCell ref="K13:N13"/>
    <mergeCell ref="G10:J11"/>
    <mergeCell ref="G17:J18"/>
    <mergeCell ref="G19:J20"/>
    <mergeCell ref="K15:N15"/>
    <mergeCell ref="K10:N11"/>
    <mergeCell ref="M17:N17"/>
    <mergeCell ref="C19:F20"/>
    <mergeCell ref="M21:N21"/>
    <mergeCell ref="M22:N22"/>
    <mergeCell ref="M19:N19"/>
    <mergeCell ref="M145:N145"/>
    <mergeCell ref="M128:N128"/>
    <mergeCell ref="M153:N153"/>
    <mergeCell ref="M163:N163"/>
    <mergeCell ref="M158:N158"/>
    <mergeCell ref="K160:L160"/>
    <mergeCell ref="M155:N155"/>
    <mergeCell ref="M156:N156"/>
    <mergeCell ref="M157:N157"/>
    <mergeCell ref="B129:B130"/>
    <mergeCell ref="C129:F130"/>
    <mergeCell ref="B136:B137"/>
    <mergeCell ref="K140:L140"/>
    <mergeCell ref="M142:N142"/>
    <mergeCell ref="I382:J382"/>
    <mergeCell ref="K392:N392"/>
    <mergeCell ref="K393:N394"/>
    <mergeCell ref="K395:N396"/>
    <mergeCell ref="K368:N368"/>
    <mergeCell ref="G371:H371"/>
    <mergeCell ref="G390:H391"/>
    <mergeCell ref="G317:H320"/>
    <mergeCell ref="B327:B328"/>
    <mergeCell ref="C327:F328"/>
    <mergeCell ref="G327:H330"/>
    <mergeCell ref="B329:B330"/>
    <mergeCell ref="C329:F330"/>
    <mergeCell ref="I329:J330"/>
    <mergeCell ref="K329:N330"/>
    <mergeCell ref="B332:B333"/>
    <mergeCell ref="C332:F333"/>
    <mergeCell ref="G332:H335"/>
    <mergeCell ref="I332:J333"/>
    <mergeCell ref="M98:N98"/>
    <mergeCell ref="M96:N96"/>
    <mergeCell ref="M97:N97"/>
    <mergeCell ref="M129:N129"/>
    <mergeCell ref="M110:N110"/>
    <mergeCell ref="M111:N111"/>
    <mergeCell ref="M108:N108"/>
    <mergeCell ref="M143:N143"/>
    <mergeCell ref="M138:N138"/>
    <mergeCell ref="M122:N122"/>
    <mergeCell ref="M134:N134"/>
    <mergeCell ref="G105:J106"/>
    <mergeCell ref="G107:J108"/>
    <mergeCell ref="G96:H97"/>
    <mergeCell ref="I96:J97"/>
    <mergeCell ref="K108:L108"/>
    <mergeCell ref="G140:J141"/>
    <mergeCell ref="M168:N168"/>
    <mergeCell ref="G246:J247"/>
    <mergeCell ref="G248:J249"/>
    <mergeCell ref="G118:J119"/>
    <mergeCell ref="G120:J121"/>
    <mergeCell ref="G122:J123"/>
    <mergeCell ref="G124:J125"/>
    <mergeCell ref="G127:J128"/>
    <mergeCell ref="G129:J130"/>
    <mergeCell ref="G131:J132"/>
    <mergeCell ref="G133:J134"/>
    <mergeCell ref="G136:J137"/>
    <mergeCell ref="M136:N137"/>
    <mergeCell ref="G211:J212"/>
    <mergeCell ref="G214:J215"/>
    <mergeCell ref="G216:J217"/>
    <mergeCell ref="G218:J219"/>
    <mergeCell ref="G220:J221"/>
    <mergeCell ref="M56:N56"/>
    <mergeCell ref="M47:N47"/>
    <mergeCell ref="M49:N49"/>
    <mergeCell ref="M48:N48"/>
    <mergeCell ref="M57:N57"/>
    <mergeCell ref="M59:N59"/>
    <mergeCell ref="M60:N60"/>
    <mergeCell ref="M95:N95"/>
    <mergeCell ref="I395:J395"/>
    <mergeCell ref="I393:J393"/>
    <mergeCell ref="I394:J394"/>
    <mergeCell ref="K348:N348"/>
    <mergeCell ref="I365:J366"/>
    <mergeCell ref="K365:N366"/>
    <mergeCell ref="I349:J350"/>
    <mergeCell ref="K349:N350"/>
    <mergeCell ref="I380:J380"/>
    <mergeCell ref="I385:J385"/>
    <mergeCell ref="I379:J379"/>
    <mergeCell ref="I390:J391"/>
    <mergeCell ref="K325:N325"/>
    <mergeCell ref="I327:J328"/>
    <mergeCell ref="K327:N327"/>
    <mergeCell ref="K328:N328"/>
    <mergeCell ref="K408:N408"/>
    <mergeCell ref="K405:N405"/>
    <mergeCell ref="K400:N400"/>
    <mergeCell ref="K401:N402"/>
    <mergeCell ref="K403:N404"/>
    <mergeCell ref="B422:F422"/>
    <mergeCell ref="G422:H422"/>
    <mergeCell ref="B418:F418"/>
    <mergeCell ref="G432:H432"/>
    <mergeCell ref="I403:J403"/>
    <mergeCell ref="I404:J404"/>
    <mergeCell ref="I405:J405"/>
    <mergeCell ref="B404:F404"/>
    <mergeCell ref="B405:F406"/>
    <mergeCell ref="B407:F408"/>
    <mergeCell ref="G408:H408"/>
    <mergeCell ref="I408:J408"/>
    <mergeCell ref="G406:H406"/>
    <mergeCell ref="B402:F402"/>
    <mergeCell ref="G404:H404"/>
    <mergeCell ref="G402:H402"/>
    <mergeCell ref="B400:F400"/>
    <mergeCell ref="I400:J400"/>
    <mergeCell ref="B424:F424"/>
    <mergeCell ref="B433:F433"/>
    <mergeCell ref="G433:H433"/>
    <mergeCell ref="B434:F434"/>
    <mergeCell ref="G434:H434"/>
    <mergeCell ref="G435:H435"/>
    <mergeCell ref="B426:F426"/>
    <mergeCell ref="G426:H426"/>
    <mergeCell ref="B427:F427"/>
    <mergeCell ref="G427:H427"/>
    <mergeCell ref="B428:F428"/>
    <mergeCell ref="G428:H428"/>
    <mergeCell ref="B429:F429"/>
    <mergeCell ref="G429:H429"/>
    <mergeCell ref="B430:F430"/>
    <mergeCell ref="G430:H430"/>
    <mergeCell ref="I397:J397"/>
    <mergeCell ref="I398:J398"/>
    <mergeCell ref="G398:H398"/>
    <mergeCell ref="B398:F398"/>
    <mergeCell ref="I399:J399"/>
    <mergeCell ref="B399:F399"/>
    <mergeCell ref="B396:F396"/>
    <mergeCell ref="G396:H396"/>
    <mergeCell ref="B440:N440"/>
    <mergeCell ref="B411:F412"/>
    <mergeCell ref="G411:H412"/>
    <mergeCell ref="I411:J412"/>
    <mergeCell ref="I413:J413"/>
    <mergeCell ref="K413:N413"/>
    <mergeCell ref="B415:F415"/>
    <mergeCell ref="B414:F414"/>
    <mergeCell ref="G414:H414"/>
    <mergeCell ref="B435:F435"/>
    <mergeCell ref="G438:H438"/>
    <mergeCell ref="I438:N438"/>
    <mergeCell ref="B439:N439"/>
    <mergeCell ref="B436:F436"/>
    <mergeCell ref="G436:H436"/>
    <mergeCell ref="I436:N436"/>
    <mergeCell ref="B437:F437"/>
    <mergeCell ref="G437:H437"/>
    <mergeCell ref="I437:N437"/>
    <mergeCell ref="B438:F438"/>
    <mergeCell ref="I435:N435"/>
    <mergeCell ref="B431:F431"/>
    <mergeCell ref="G431:H431"/>
    <mergeCell ref="B432:F432"/>
    <mergeCell ref="B319:B320"/>
    <mergeCell ref="C319:F320"/>
    <mergeCell ref="I319:J320"/>
    <mergeCell ref="K319:N319"/>
    <mergeCell ref="K320:N320"/>
    <mergeCell ref="K321:N321"/>
    <mergeCell ref="B322:B323"/>
    <mergeCell ref="C322:F323"/>
    <mergeCell ref="G322:H325"/>
    <mergeCell ref="I322:J323"/>
    <mergeCell ref="K322:N322"/>
    <mergeCell ref="K323:N323"/>
    <mergeCell ref="B324:B325"/>
    <mergeCell ref="C324:F325"/>
    <mergeCell ref="I324:J325"/>
    <mergeCell ref="K324:N324"/>
    <mergeCell ref="B344:B345"/>
    <mergeCell ref="C344:F345"/>
    <mergeCell ref="I344:J345"/>
    <mergeCell ref="K344:N344"/>
    <mergeCell ref="K345:N345"/>
    <mergeCell ref="B342:B343"/>
    <mergeCell ref="K342:N342"/>
    <mergeCell ref="B334:B335"/>
    <mergeCell ref="C334:F335"/>
    <mergeCell ref="I334:J335"/>
    <mergeCell ref="K334:N334"/>
    <mergeCell ref="K335:N335"/>
    <mergeCell ref="K336:N336"/>
    <mergeCell ref="B337:B338"/>
    <mergeCell ref="C337:F338"/>
    <mergeCell ref="G337:H340"/>
    <mergeCell ref="I337:J338"/>
    <mergeCell ref="K337:N337"/>
    <mergeCell ref="K338:N338"/>
    <mergeCell ref="B339:B340"/>
    <mergeCell ref="C339:F340"/>
    <mergeCell ref="I339:J340"/>
    <mergeCell ref="K339:N339"/>
    <mergeCell ref="K340:N340"/>
    <mergeCell ref="M166:N166"/>
    <mergeCell ref="M171:N171"/>
    <mergeCell ref="M170:N170"/>
    <mergeCell ref="G235:J236"/>
    <mergeCell ref="G233:J234"/>
    <mergeCell ref="G244:J245"/>
    <mergeCell ref="G240:J241"/>
    <mergeCell ref="C342:F343"/>
    <mergeCell ref="G342:H345"/>
    <mergeCell ref="I342:J343"/>
    <mergeCell ref="K343:N343"/>
    <mergeCell ref="C175:F176"/>
    <mergeCell ref="C185:F186"/>
    <mergeCell ref="M228:N228"/>
    <mergeCell ref="G266:J267"/>
    <mergeCell ref="G268:J269"/>
    <mergeCell ref="C227:F228"/>
    <mergeCell ref="G255:J256"/>
    <mergeCell ref="C231:F232"/>
    <mergeCell ref="M254:N254"/>
    <mergeCell ref="C290:F291"/>
    <mergeCell ref="K317:N317"/>
    <mergeCell ref="G209:J210"/>
    <mergeCell ref="G203:J204"/>
  </mergeCells>
  <phoneticPr fontId="4" type="noConversion"/>
  <hyperlinks>
    <hyperlink ref="F9" r:id="rId1"/>
    <hyperlink ref="I4" r:id="rId2" display="lacossta@i.ua"/>
    <hyperlink ref="I4:K4" r:id="rId3" display="tmla@ukr.net"/>
  </hyperlinks>
  <pageMargins left="0.19685039370078741" right="0.19685039370078741" top="0.15748031496062992" bottom="0.27559055118110237" header="0.15748031496062992" footer="0.23622047244094491"/>
  <pageSetup paperSize="9" scale="64" fitToHeight="4" orientation="portrait" r:id="rId4"/>
  <rowBreaks count="2" manualBreakCount="2">
    <brk id="65" max="13" man="1"/>
    <brk id="187" max="1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8"/>
  <sheetViews>
    <sheetView topLeftCell="A4" zoomScaleNormal="100" workbookViewId="0">
      <selection activeCell="N11" sqref="N11"/>
    </sheetView>
  </sheetViews>
  <sheetFormatPr defaultRowHeight="12.75"/>
  <cols>
    <col min="1" max="1" width="12.28515625" style="3" customWidth="1"/>
    <col min="2" max="2" width="16" style="3" customWidth="1"/>
    <col min="3" max="3" width="8.5703125" style="3" customWidth="1"/>
    <col min="4" max="4" width="4.28515625" style="3" customWidth="1"/>
    <col min="5" max="6" width="0" style="3" hidden="1" customWidth="1"/>
    <col min="7" max="7" width="12.140625" style="3" customWidth="1"/>
    <col min="8" max="8" width="0" style="3" hidden="1" customWidth="1"/>
    <col min="9" max="9" width="12.85546875" style="3" customWidth="1"/>
    <col min="10" max="10" width="0" style="3" hidden="1" customWidth="1"/>
    <col min="11" max="11" width="14" style="3" customWidth="1"/>
    <col min="12" max="16384" width="9.140625" style="3"/>
  </cols>
  <sheetData>
    <row r="1" spans="1:11" s="2" customFormat="1" ht="18.75">
      <c r="A1" s="918"/>
      <c r="B1" s="918"/>
      <c r="C1" s="918"/>
      <c r="D1" s="918"/>
    </row>
    <row r="2" spans="1:11" s="2" customFormat="1" ht="18.75">
      <c r="A2" s="919" t="s">
        <v>40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</row>
    <row r="3" spans="1:11" s="4" customFormat="1" ht="22.5" customHeight="1">
      <c r="A3" s="920"/>
      <c r="B3" s="920"/>
      <c r="C3" s="920"/>
      <c r="D3" s="920"/>
      <c r="E3" s="268"/>
      <c r="F3" s="268"/>
      <c r="G3" s="268"/>
      <c r="H3" s="276"/>
      <c r="I3" s="276"/>
      <c r="J3" s="276"/>
      <c r="K3" s="276"/>
    </row>
    <row r="4" spans="1:11" s="4" customFormat="1" ht="48" customHeight="1">
      <c r="A4" s="932"/>
      <c r="B4" s="933"/>
      <c r="C4" s="933"/>
      <c r="D4" s="934"/>
      <c r="E4" s="269" t="s">
        <v>41</v>
      </c>
      <c r="F4" s="270" t="s">
        <v>240</v>
      </c>
      <c r="G4" s="271" t="s">
        <v>240</v>
      </c>
      <c r="H4" s="272" t="s">
        <v>241</v>
      </c>
      <c r="I4" s="272" t="s">
        <v>241</v>
      </c>
      <c r="J4" s="272" t="s">
        <v>242</v>
      </c>
      <c r="K4" s="272" t="s">
        <v>242</v>
      </c>
    </row>
    <row r="5" spans="1:11" ht="24.95" customHeight="1">
      <c r="A5" s="921" t="s">
        <v>373</v>
      </c>
      <c r="B5" s="921"/>
      <c r="C5" s="921"/>
      <c r="D5" s="921"/>
      <c r="E5" s="273">
        <f>([1]матовые!Q905+[1]матовые!Q908+[1]матовые!Q909+[1]матовые!Q910)/2</f>
        <v>481.68937500000004</v>
      </c>
      <c r="F5" s="273">
        <f>E5+M2</f>
        <v>481.68937500000004</v>
      </c>
      <c r="G5" s="273">
        <v>600</v>
      </c>
      <c r="H5" s="275">
        <f>([1]ПВХ!H903+[1]ПВХ!H906+[1]ПВХ!H907+[1]ПВХ!H908)/2</f>
        <v>695.75062500000013</v>
      </c>
      <c r="I5" s="275">
        <v>800</v>
      </c>
      <c r="J5" s="275">
        <f>H5+M3</f>
        <v>695.75062500000013</v>
      </c>
      <c r="K5" s="275">
        <v>1100</v>
      </c>
    </row>
    <row r="6" spans="1:11" ht="24.95" customHeight="1">
      <c r="A6" s="922" t="s">
        <v>381</v>
      </c>
      <c r="B6" s="923"/>
      <c r="C6" s="923"/>
      <c r="D6" s="924"/>
      <c r="E6" s="274"/>
      <c r="F6" s="274"/>
      <c r="G6" s="274"/>
      <c r="H6" s="395"/>
      <c r="I6" s="395">
        <v>1400</v>
      </c>
      <c r="J6" s="395"/>
      <c r="K6" s="395">
        <v>1650</v>
      </c>
    </row>
    <row r="7" spans="1:11" ht="24.95" customHeight="1">
      <c r="A7" s="921" t="s">
        <v>42</v>
      </c>
      <c r="B7" s="921"/>
      <c r="C7" s="921"/>
      <c r="D7" s="921"/>
      <c r="E7" s="273">
        <f>([1]матовые!H1157+[1]матовые!H1160+[1]матовые!H1161+[1]матовые!H1162)/2</f>
        <v>146.61292499999999</v>
      </c>
      <c r="F7" s="273">
        <f>E7+M2</f>
        <v>146.61292499999999</v>
      </c>
      <c r="G7" s="273">
        <v>700</v>
      </c>
      <c r="H7" s="275">
        <f>([1]ПВХ!H1155+[1]ПВХ!H1158+[1]ПВХ!H1159+[1]ПВХ!H1160)/2</f>
        <v>776.74455000000012</v>
      </c>
      <c r="I7" s="275">
        <v>900</v>
      </c>
      <c r="J7" s="275">
        <f>H7+M3</f>
        <v>776.74455000000012</v>
      </c>
      <c r="K7" s="275">
        <v>1200</v>
      </c>
    </row>
    <row r="8" spans="1:11" ht="24.95" customHeight="1">
      <c r="A8" s="922" t="s">
        <v>382</v>
      </c>
      <c r="B8" s="923"/>
      <c r="C8" s="923"/>
      <c r="D8" s="924"/>
      <c r="E8" s="274"/>
      <c r="F8" s="274"/>
      <c r="G8" s="274"/>
      <c r="H8" s="395"/>
      <c r="I8" s="395">
        <v>1600</v>
      </c>
      <c r="J8" s="395"/>
      <c r="K8" s="395">
        <v>1900</v>
      </c>
    </row>
    <row r="9" spans="1:11" ht="24.95" customHeight="1">
      <c r="A9" s="921" t="s">
        <v>374</v>
      </c>
      <c r="B9" s="921"/>
      <c r="C9" s="921"/>
      <c r="D9" s="921"/>
      <c r="E9" s="273">
        <f>([1]матовые!Z1157+[1]матовые!Z1160+[1]матовые!Z1161+[1]матовые!Z1162)/2</f>
        <v>187.9974</v>
      </c>
      <c r="F9" s="273" t="e">
        <f>#REF!+E9</f>
        <v>#REF!</v>
      </c>
      <c r="G9" s="273">
        <v>750</v>
      </c>
      <c r="H9" s="275">
        <f>([1]ПВХ!Z1155+[1]ПВХ!Z1158+[1]ПВХ!Z1159+[1]ПВХ!Z1160)/2</f>
        <v>1065.771</v>
      </c>
      <c r="I9" s="275">
        <v>1200</v>
      </c>
      <c r="J9" s="275" t="e">
        <f>H9+#REF!</f>
        <v>#REF!</v>
      </c>
      <c r="K9" s="275">
        <v>1650</v>
      </c>
    </row>
    <row r="10" spans="1:11" ht="24.95" customHeight="1">
      <c r="A10" s="922" t="s">
        <v>383</v>
      </c>
      <c r="B10" s="923"/>
      <c r="C10" s="923"/>
      <c r="D10" s="924"/>
      <c r="E10" s="274"/>
      <c r="F10" s="274"/>
      <c r="G10" s="274"/>
      <c r="H10" s="395"/>
      <c r="I10" s="395">
        <v>2000</v>
      </c>
      <c r="J10" s="395"/>
      <c r="K10" s="395">
        <v>2500</v>
      </c>
    </row>
    <row r="11" spans="1:11" ht="24.95" customHeight="1">
      <c r="A11" s="935" t="s">
        <v>375</v>
      </c>
      <c r="B11" s="936"/>
      <c r="C11" s="936"/>
      <c r="D11" s="937"/>
      <c r="E11" s="273"/>
      <c r="F11" s="273"/>
      <c r="G11" s="273">
        <v>1050</v>
      </c>
      <c r="H11" s="275"/>
      <c r="I11" s="275">
        <v>1400</v>
      </c>
      <c r="J11" s="275"/>
      <c r="K11" s="275">
        <v>1850</v>
      </c>
    </row>
    <row r="12" spans="1:11" ht="24.95" customHeight="1">
      <c r="A12" s="922" t="s">
        <v>384</v>
      </c>
      <c r="B12" s="923"/>
      <c r="C12" s="923"/>
      <c r="D12" s="924"/>
      <c r="E12" s="398"/>
      <c r="F12" s="399"/>
      <c r="G12" s="399"/>
      <c r="H12" s="400"/>
      <c r="I12" s="395">
        <v>2400</v>
      </c>
      <c r="J12" s="395"/>
      <c r="K12" s="395">
        <v>2900</v>
      </c>
    </row>
    <row r="13" spans="1:11" ht="24.95" customHeight="1">
      <c r="A13" s="929" t="s">
        <v>43</v>
      </c>
      <c r="B13" s="930"/>
      <c r="C13" s="930"/>
      <c r="D13" s="930"/>
      <c r="E13" s="930"/>
      <c r="F13" s="930"/>
      <c r="G13" s="930"/>
      <c r="H13" s="930"/>
      <c r="I13" s="930"/>
      <c r="J13" s="930"/>
      <c r="K13" s="931"/>
    </row>
    <row r="14" spans="1:11" s="4" customFormat="1" ht="24.95" customHeight="1">
      <c r="A14" s="925" t="s">
        <v>376</v>
      </c>
      <c r="B14" s="925"/>
      <c r="C14" s="925"/>
      <c r="D14" s="925"/>
      <c r="E14" s="274">
        <v>80</v>
      </c>
      <c r="F14" s="274">
        <v>100</v>
      </c>
      <c r="G14" s="274">
        <v>150</v>
      </c>
      <c r="H14" s="395">
        <v>120</v>
      </c>
      <c r="I14" s="395">
        <v>200</v>
      </c>
      <c r="J14" s="395">
        <v>150</v>
      </c>
      <c r="K14" s="395">
        <v>250</v>
      </c>
    </row>
    <row r="15" spans="1:11" ht="22.5">
      <c r="A15" s="926" t="s">
        <v>44</v>
      </c>
      <c r="B15" s="926"/>
      <c r="C15" s="926"/>
      <c r="D15" s="926"/>
      <c r="E15" s="273">
        <v>100</v>
      </c>
      <c r="F15" s="273">
        <v>120</v>
      </c>
      <c r="G15" s="273">
        <v>200</v>
      </c>
      <c r="H15" s="275">
        <v>150</v>
      </c>
      <c r="I15" s="275">
        <v>250</v>
      </c>
      <c r="J15" s="275">
        <v>180</v>
      </c>
      <c r="K15" s="275">
        <v>300</v>
      </c>
    </row>
    <row r="16" spans="1:11" ht="22.5">
      <c r="A16" s="925" t="s">
        <v>243</v>
      </c>
      <c r="B16" s="925"/>
      <c r="C16" s="925"/>
      <c r="D16" s="925"/>
      <c r="E16" s="274">
        <v>120</v>
      </c>
      <c r="F16" s="401">
        <v>140</v>
      </c>
      <c r="G16" s="401">
        <v>250</v>
      </c>
      <c r="H16" s="402">
        <v>150</v>
      </c>
      <c r="I16" s="402">
        <v>300</v>
      </c>
      <c r="J16" s="402">
        <v>180</v>
      </c>
      <c r="K16" s="402">
        <v>350</v>
      </c>
    </row>
    <row r="17" spans="1:11" ht="24.75">
      <c r="A17" s="927" t="s">
        <v>385</v>
      </c>
      <c r="B17" s="927"/>
      <c r="C17" s="927"/>
      <c r="D17" s="927"/>
      <c r="E17" s="403"/>
      <c r="F17" s="403"/>
      <c r="G17" s="396"/>
      <c r="H17" s="396"/>
      <c r="I17" s="404">
        <v>350</v>
      </c>
      <c r="J17" s="404"/>
      <c r="K17" s="404">
        <v>400</v>
      </c>
    </row>
    <row r="18" spans="1:11" ht="24.75">
      <c r="A18" s="928" t="s">
        <v>386</v>
      </c>
      <c r="B18" s="928"/>
      <c r="C18" s="928"/>
      <c r="D18" s="928"/>
      <c r="E18" s="403"/>
      <c r="F18" s="403"/>
      <c r="G18" s="403"/>
      <c r="H18" s="403"/>
      <c r="I18" s="405">
        <v>400</v>
      </c>
      <c r="J18" s="405"/>
      <c r="K18" s="405">
        <v>450</v>
      </c>
    </row>
  </sheetData>
  <sheetProtection algorithmName="SHA-512" hashValue="mkHc6eHsndswfyq27Brp4RvR2LHXHp6wqsihdzDvU+YXaApBXkMLhkXJteyB2iNZTSqhFZcKTWewD1gQC+RD5g==" saltValue="GTZTj2H5Q2ohlGyknq3UTQ==" spinCount="100000" sheet="1" objects="1" scenarios="1"/>
  <mergeCells count="18">
    <mergeCell ref="A13:K13"/>
    <mergeCell ref="A7:D7"/>
    <mergeCell ref="A4:D4"/>
    <mergeCell ref="A8:D8"/>
    <mergeCell ref="A9:D9"/>
    <mergeCell ref="A11:D11"/>
    <mergeCell ref="A12:D12"/>
    <mergeCell ref="A10:D10"/>
    <mergeCell ref="A14:D14"/>
    <mergeCell ref="A15:D15"/>
    <mergeCell ref="A16:D16"/>
    <mergeCell ref="A17:D17"/>
    <mergeCell ref="A18:D18"/>
    <mergeCell ref="A1:D1"/>
    <mergeCell ref="A2:K2"/>
    <mergeCell ref="A3:D3"/>
    <mergeCell ref="A5:D5"/>
    <mergeCell ref="A6:D6"/>
  </mergeCells>
  <phoneticPr fontId="4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54"/>
  <sheetViews>
    <sheetView zoomScale="85" zoomScaleNormal="85" workbookViewId="0">
      <selection activeCell="O13" sqref="O13"/>
    </sheetView>
  </sheetViews>
  <sheetFormatPr defaultRowHeight="18.75"/>
  <cols>
    <col min="1" max="1" width="12.5703125" style="7" bestFit="1" customWidth="1"/>
    <col min="2" max="2" width="16.28515625" style="7" hidden="1" customWidth="1"/>
    <col min="3" max="3" width="16.28515625" style="7" bestFit="1" customWidth="1"/>
    <col min="4" max="4" width="16.28515625" style="7" customWidth="1"/>
    <col min="5" max="5" width="16.28515625" style="7" hidden="1" customWidth="1"/>
    <col min="6" max="6" width="16.28515625" style="7" customWidth="1"/>
    <col min="7" max="7" width="1.7109375" style="5" customWidth="1"/>
    <col min="8" max="8" width="15.140625" style="7" customWidth="1"/>
    <col min="9" max="9" width="16.28515625" style="7" customWidth="1"/>
    <col min="10" max="10" width="16.85546875" style="7" customWidth="1"/>
    <col min="11" max="11" width="70.42578125" style="7" customWidth="1"/>
    <col min="12" max="16384" width="9.140625" style="7"/>
  </cols>
  <sheetData>
    <row r="1" spans="1:11" ht="19.5" thickBot="1">
      <c r="A1" s="939" t="s">
        <v>81</v>
      </c>
      <c r="B1" s="939"/>
      <c r="C1" s="939"/>
      <c r="D1" s="939"/>
      <c r="E1" s="939"/>
      <c r="F1" s="939"/>
      <c r="H1" s="938" t="s">
        <v>156</v>
      </c>
      <c r="I1" s="938"/>
      <c r="J1" s="247"/>
      <c r="K1" s="5"/>
    </row>
    <row r="2" spans="1:11" ht="19.5" customHeight="1" thickBot="1">
      <c r="A2" s="160" t="s">
        <v>38</v>
      </c>
      <c r="B2" s="161"/>
      <c r="C2" s="161" t="s">
        <v>39</v>
      </c>
      <c r="D2" s="160" t="s">
        <v>38</v>
      </c>
      <c r="E2" s="161"/>
      <c r="F2" s="161" t="s">
        <v>39</v>
      </c>
      <c r="H2" s="248" t="s">
        <v>38</v>
      </c>
      <c r="I2" s="248" t="s">
        <v>157</v>
      </c>
      <c r="J2" s="249" t="s">
        <v>158</v>
      </c>
      <c r="K2" s="410"/>
    </row>
    <row r="3" spans="1:11" ht="18.75" customHeight="1">
      <c r="A3" s="162">
        <v>1</v>
      </c>
      <c r="B3" s="163"/>
      <c r="C3" s="164">
        <v>1190</v>
      </c>
      <c r="D3" s="406">
        <v>53</v>
      </c>
      <c r="E3" s="165"/>
      <c r="F3" s="166">
        <v>1940</v>
      </c>
      <c r="H3" s="250" t="s">
        <v>159</v>
      </c>
      <c r="I3" s="163">
        <v>1920</v>
      </c>
      <c r="J3" s="164">
        <f>I3/2+I3</f>
        <v>2880</v>
      </c>
      <c r="K3" s="411" t="s">
        <v>160</v>
      </c>
    </row>
    <row r="4" spans="1:11" ht="19.5" customHeight="1">
      <c r="A4" s="167">
        <v>2</v>
      </c>
      <c r="B4" s="168"/>
      <c r="C4" s="169">
        <v>1190</v>
      </c>
      <c r="D4" s="407">
        <v>54</v>
      </c>
      <c r="E4" s="170"/>
      <c r="F4" s="171">
        <v>1890</v>
      </c>
      <c r="H4" s="251" t="s">
        <v>161</v>
      </c>
      <c r="I4" s="168">
        <v>2000</v>
      </c>
      <c r="J4" s="169">
        <f t="shared" ref="J4:J17" si="0">I4/2+I4</f>
        <v>3000</v>
      </c>
      <c r="K4" s="412" t="s">
        <v>160</v>
      </c>
    </row>
    <row r="5" spans="1:11" ht="18.75" customHeight="1">
      <c r="A5" s="172">
        <v>3</v>
      </c>
      <c r="B5" s="173"/>
      <c r="C5" s="174">
        <v>1180</v>
      </c>
      <c r="D5" s="408">
        <v>55</v>
      </c>
      <c r="E5" s="175"/>
      <c r="F5" s="176">
        <v>1900</v>
      </c>
      <c r="H5" s="252" t="s">
        <v>162</v>
      </c>
      <c r="I5" s="173">
        <v>1990</v>
      </c>
      <c r="J5" s="174">
        <f t="shared" si="0"/>
        <v>2985</v>
      </c>
      <c r="K5" s="413" t="s">
        <v>160</v>
      </c>
    </row>
    <row r="6" spans="1:11" ht="18.75" customHeight="1">
      <c r="A6" s="167">
        <v>4</v>
      </c>
      <c r="B6" s="168"/>
      <c r="C6" s="169">
        <v>1170</v>
      </c>
      <c r="D6" s="407">
        <v>56</v>
      </c>
      <c r="E6" s="170"/>
      <c r="F6" s="171">
        <v>1590</v>
      </c>
      <c r="H6" s="251" t="s">
        <v>163</v>
      </c>
      <c r="I6" s="168">
        <v>1780</v>
      </c>
      <c r="J6" s="169"/>
      <c r="K6" s="412" t="s">
        <v>164</v>
      </c>
    </row>
    <row r="7" spans="1:11" ht="18.75" customHeight="1">
      <c r="A7" s="172">
        <v>5</v>
      </c>
      <c r="B7" s="173"/>
      <c r="C7" s="174">
        <v>1170</v>
      </c>
      <c r="D7" s="408">
        <v>57</v>
      </c>
      <c r="E7" s="174"/>
      <c r="F7" s="176">
        <v>1530</v>
      </c>
      <c r="H7" s="253" t="s">
        <v>165</v>
      </c>
      <c r="I7" s="173">
        <v>1570</v>
      </c>
      <c r="J7" s="174"/>
      <c r="K7" s="413" t="s">
        <v>164</v>
      </c>
    </row>
    <row r="8" spans="1:11" ht="18.75" customHeight="1">
      <c r="A8" s="167">
        <v>6</v>
      </c>
      <c r="B8" s="168"/>
      <c r="C8" s="169">
        <v>1170</v>
      </c>
      <c r="D8" s="407">
        <v>58</v>
      </c>
      <c r="E8" s="170"/>
      <c r="F8" s="171">
        <v>1100</v>
      </c>
      <c r="H8" s="251" t="s">
        <v>166</v>
      </c>
      <c r="I8" s="168">
        <v>1620</v>
      </c>
      <c r="J8" s="169"/>
      <c r="K8" s="412" t="s">
        <v>164</v>
      </c>
    </row>
    <row r="9" spans="1:11" ht="18.75" customHeight="1">
      <c r="A9" s="172">
        <v>7</v>
      </c>
      <c r="B9" s="173"/>
      <c r="C9" s="174">
        <v>1180</v>
      </c>
      <c r="D9" s="408">
        <v>59</v>
      </c>
      <c r="E9" s="174"/>
      <c r="F9" s="176">
        <v>1180</v>
      </c>
      <c r="H9" s="253" t="s">
        <v>167</v>
      </c>
      <c r="I9" s="173">
        <v>1990</v>
      </c>
      <c r="J9" s="174"/>
      <c r="K9" s="413" t="s">
        <v>168</v>
      </c>
    </row>
    <row r="10" spans="1:11" ht="18.75" customHeight="1">
      <c r="A10" s="167">
        <v>8</v>
      </c>
      <c r="B10" s="168"/>
      <c r="C10" s="169">
        <v>1190</v>
      </c>
      <c r="D10" s="407">
        <v>60</v>
      </c>
      <c r="E10" s="170"/>
      <c r="F10" s="171">
        <v>1500</v>
      </c>
      <c r="H10" s="251" t="s">
        <v>169</v>
      </c>
      <c r="I10" s="168">
        <v>2040</v>
      </c>
      <c r="J10" s="169"/>
      <c r="K10" s="412" t="s">
        <v>168</v>
      </c>
    </row>
    <row r="11" spans="1:11">
      <c r="A11" s="172">
        <v>9</v>
      </c>
      <c r="B11" s="173"/>
      <c r="C11" s="174">
        <v>1180</v>
      </c>
      <c r="D11" s="408">
        <v>61</v>
      </c>
      <c r="E11" s="175"/>
      <c r="F11" s="176">
        <v>1490</v>
      </c>
      <c r="H11" s="253" t="s">
        <v>170</v>
      </c>
      <c r="I11" s="173">
        <v>1970</v>
      </c>
      <c r="J11" s="174"/>
      <c r="K11" s="413" t="s">
        <v>168</v>
      </c>
    </row>
    <row r="12" spans="1:11">
      <c r="A12" s="167">
        <v>10</v>
      </c>
      <c r="B12" s="168"/>
      <c r="C12" s="169">
        <v>1180</v>
      </c>
      <c r="D12" s="407">
        <v>62</v>
      </c>
      <c r="E12" s="170"/>
      <c r="F12" s="171">
        <v>1900</v>
      </c>
      <c r="H12" s="251" t="s">
        <v>171</v>
      </c>
      <c r="I12" s="168">
        <v>1890</v>
      </c>
      <c r="J12" s="169"/>
      <c r="K12" s="412" t="s">
        <v>172</v>
      </c>
    </row>
    <row r="13" spans="1:11" ht="18.75" customHeight="1">
      <c r="A13" s="172">
        <v>11</v>
      </c>
      <c r="B13" s="173"/>
      <c r="C13" s="174">
        <v>1190</v>
      </c>
      <c r="D13" s="408">
        <v>63</v>
      </c>
      <c r="E13" s="174"/>
      <c r="F13" s="176">
        <v>1310</v>
      </c>
      <c r="H13" s="253" t="s">
        <v>173</v>
      </c>
      <c r="I13" s="173">
        <v>2520</v>
      </c>
      <c r="J13" s="174">
        <f t="shared" si="0"/>
        <v>3780</v>
      </c>
      <c r="K13" s="413" t="s">
        <v>160</v>
      </c>
    </row>
    <row r="14" spans="1:11" ht="18.75" customHeight="1">
      <c r="A14" s="167">
        <v>12</v>
      </c>
      <c r="B14" s="168"/>
      <c r="C14" s="169">
        <v>1450</v>
      </c>
      <c r="D14" s="407">
        <v>64</v>
      </c>
      <c r="E14" s="170"/>
      <c r="F14" s="171">
        <v>1560</v>
      </c>
      <c r="H14" s="251" t="s">
        <v>174</v>
      </c>
      <c r="I14" s="168">
        <v>2520</v>
      </c>
      <c r="J14" s="169">
        <f t="shared" si="0"/>
        <v>3780</v>
      </c>
      <c r="K14" s="412" t="s">
        <v>160</v>
      </c>
    </row>
    <row r="15" spans="1:11" ht="18.75" customHeight="1">
      <c r="A15" s="172">
        <v>13</v>
      </c>
      <c r="B15" s="173"/>
      <c r="C15" s="174">
        <v>1440</v>
      </c>
      <c r="D15" s="408">
        <v>65</v>
      </c>
      <c r="E15" s="174"/>
      <c r="F15" s="176">
        <v>1130</v>
      </c>
      <c r="H15" s="253" t="s">
        <v>175</v>
      </c>
      <c r="I15" s="173">
        <v>2700</v>
      </c>
      <c r="J15" s="174">
        <f t="shared" si="0"/>
        <v>4050</v>
      </c>
      <c r="K15" s="413" t="s">
        <v>160</v>
      </c>
    </row>
    <row r="16" spans="1:11" ht="18.75" customHeight="1">
      <c r="A16" s="167">
        <v>14</v>
      </c>
      <c r="B16" s="168"/>
      <c r="C16" s="169">
        <v>1540</v>
      </c>
      <c r="D16" s="407">
        <v>66</v>
      </c>
      <c r="E16" s="170"/>
      <c r="F16" s="171">
        <v>1190</v>
      </c>
      <c r="H16" s="251" t="s">
        <v>176</v>
      </c>
      <c r="I16" s="168">
        <v>2010</v>
      </c>
      <c r="J16" s="169">
        <f t="shared" si="0"/>
        <v>3015</v>
      </c>
      <c r="K16" s="412" t="s">
        <v>160</v>
      </c>
    </row>
    <row r="17" spans="1:11" ht="18.75" customHeight="1">
      <c r="A17" s="172">
        <v>15</v>
      </c>
      <c r="B17" s="173"/>
      <c r="C17" s="174">
        <v>1570</v>
      </c>
      <c r="D17" s="408">
        <v>67</v>
      </c>
      <c r="E17" s="175"/>
      <c r="F17" s="176">
        <v>1190</v>
      </c>
      <c r="H17" s="253" t="s">
        <v>177</v>
      </c>
      <c r="I17" s="173">
        <v>2080</v>
      </c>
      <c r="J17" s="174">
        <f t="shared" si="0"/>
        <v>3120</v>
      </c>
      <c r="K17" s="413" t="s">
        <v>160</v>
      </c>
    </row>
    <row r="18" spans="1:11" ht="19.5" customHeight="1" thickBot="1">
      <c r="A18" s="167">
        <v>16</v>
      </c>
      <c r="B18" s="168"/>
      <c r="C18" s="169">
        <v>1540</v>
      </c>
      <c r="D18" s="407">
        <v>68</v>
      </c>
      <c r="E18" s="170"/>
      <c r="F18" s="171">
        <v>1180</v>
      </c>
      <c r="H18" s="251" t="s">
        <v>178</v>
      </c>
      <c r="I18" s="168">
        <v>2100</v>
      </c>
      <c r="J18" s="169"/>
      <c r="K18" s="414" t="s">
        <v>179</v>
      </c>
    </row>
    <row r="19" spans="1:11" ht="19.5" thickBot="1">
      <c r="A19" s="172">
        <v>17</v>
      </c>
      <c r="B19" s="173"/>
      <c r="C19" s="174">
        <v>1510</v>
      </c>
      <c r="D19" s="408">
        <v>69</v>
      </c>
      <c r="E19" s="175"/>
      <c r="F19" s="176">
        <v>1180</v>
      </c>
      <c r="H19" s="254" t="s">
        <v>198</v>
      </c>
      <c r="I19" s="173">
        <v>1970</v>
      </c>
      <c r="J19" s="174">
        <f>I19*2</f>
        <v>3940</v>
      </c>
      <c r="K19" s="415"/>
    </row>
    <row r="20" spans="1:11">
      <c r="A20" s="167">
        <v>18</v>
      </c>
      <c r="B20" s="168"/>
      <c r="C20" s="169">
        <v>1530</v>
      </c>
      <c r="D20" s="407">
        <v>70</v>
      </c>
      <c r="E20" s="170"/>
      <c r="F20" s="171">
        <v>1200</v>
      </c>
      <c r="H20" s="255" t="s">
        <v>199</v>
      </c>
      <c r="I20" s="168">
        <v>1510</v>
      </c>
      <c r="J20" s="169">
        <f>I20+I19</f>
        <v>3480</v>
      </c>
      <c r="K20" s="416"/>
    </row>
    <row r="21" spans="1:11" ht="18.75" customHeight="1">
      <c r="A21" s="172">
        <v>19</v>
      </c>
      <c r="B21" s="173"/>
      <c r="C21" s="174">
        <v>1530</v>
      </c>
      <c r="D21" s="408">
        <v>71</v>
      </c>
      <c r="E21" s="175"/>
      <c r="F21" s="176">
        <v>1180</v>
      </c>
      <c r="H21" s="254" t="s">
        <v>200</v>
      </c>
      <c r="I21" s="173">
        <v>1660</v>
      </c>
      <c r="J21" s="174">
        <f>I21/2+I21</f>
        <v>2490</v>
      </c>
      <c r="K21" s="417"/>
    </row>
    <row r="22" spans="1:11" ht="18.75" customHeight="1">
      <c r="A22" s="167">
        <v>20</v>
      </c>
      <c r="B22" s="168"/>
      <c r="C22" s="169">
        <v>980</v>
      </c>
      <c r="D22" s="407">
        <v>72</v>
      </c>
      <c r="E22" s="170"/>
      <c r="F22" s="171">
        <v>1290</v>
      </c>
      <c r="H22" s="255" t="s">
        <v>201</v>
      </c>
      <c r="I22" s="168">
        <v>1700</v>
      </c>
      <c r="J22" s="169">
        <f>I22*2</f>
        <v>3400</v>
      </c>
      <c r="K22" s="418"/>
    </row>
    <row r="23" spans="1:11" ht="19.5" customHeight="1" thickBot="1">
      <c r="A23" s="172">
        <v>21</v>
      </c>
      <c r="B23" s="173"/>
      <c r="C23" s="174">
        <v>1530</v>
      </c>
      <c r="D23" s="408">
        <v>73</v>
      </c>
      <c r="E23" s="175"/>
      <c r="F23" s="176">
        <v>1180</v>
      </c>
      <c r="H23" s="254" t="s">
        <v>202</v>
      </c>
      <c r="I23" s="173">
        <v>1930</v>
      </c>
      <c r="J23" s="174">
        <f>I23/2+I23</f>
        <v>2895</v>
      </c>
      <c r="K23" s="419"/>
    </row>
    <row r="24" spans="1:11" ht="19.5" customHeight="1" thickBot="1">
      <c r="A24" s="167">
        <v>22</v>
      </c>
      <c r="B24" s="168"/>
      <c r="C24" s="169">
        <v>1500</v>
      </c>
      <c r="D24" s="407">
        <v>74</v>
      </c>
      <c r="E24" s="170"/>
      <c r="F24" s="171">
        <v>1330</v>
      </c>
      <c r="H24" s="255" t="s">
        <v>518</v>
      </c>
      <c r="I24" s="168">
        <v>1500</v>
      </c>
      <c r="J24" s="169"/>
      <c r="K24" s="418"/>
    </row>
    <row r="25" spans="1:11">
      <c r="A25" s="172">
        <v>23</v>
      </c>
      <c r="B25" s="173"/>
      <c r="C25" s="174">
        <v>1530</v>
      </c>
      <c r="D25" s="408">
        <v>75</v>
      </c>
      <c r="E25" s="175"/>
      <c r="F25" s="176">
        <v>1290</v>
      </c>
      <c r="H25" s="254"/>
      <c r="I25" s="173"/>
      <c r="J25" s="174"/>
      <c r="K25" s="420"/>
    </row>
    <row r="26" spans="1:11">
      <c r="A26" s="167">
        <v>24</v>
      </c>
      <c r="B26" s="168"/>
      <c r="C26" s="169">
        <v>1180</v>
      </c>
      <c r="D26" s="407">
        <v>76</v>
      </c>
      <c r="E26" s="170"/>
      <c r="F26" s="171">
        <v>1180</v>
      </c>
      <c r="H26" s="255"/>
      <c r="I26" s="168"/>
      <c r="J26" s="169"/>
      <c r="K26" s="418"/>
    </row>
    <row r="27" spans="1:11">
      <c r="A27" s="172">
        <v>25</v>
      </c>
      <c r="B27" s="173"/>
      <c r="C27" s="174">
        <v>1560</v>
      </c>
      <c r="D27" s="408">
        <v>77</v>
      </c>
      <c r="E27" s="175"/>
      <c r="F27" s="176">
        <v>1210</v>
      </c>
      <c r="H27" s="254"/>
      <c r="I27" s="173"/>
      <c r="J27" s="174"/>
      <c r="K27" s="417"/>
    </row>
    <row r="28" spans="1:11" ht="19.5" thickBot="1">
      <c r="A28" s="167">
        <v>26</v>
      </c>
      <c r="B28" s="168"/>
      <c r="C28" s="169">
        <v>1550</v>
      </c>
      <c r="D28" s="407">
        <v>78</v>
      </c>
      <c r="E28" s="170"/>
      <c r="F28" s="171">
        <v>1200</v>
      </c>
      <c r="H28" s="255"/>
      <c r="I28" s="168"/>
      <c r="J28" s="169"/>
      <c r="K28" s="421"/>
    </row>
    <row r="29" spans="1:11">
      <c r="A29" s="172">
        <v>27</v>
      </c>
      <c r="B29" s="173"/>
      <c r="C29" s="174">
        <v>890</v>
      </c>
      <c r="D29" s="408">
        <v>79</v>
      </c>
      <c r="E29" s="175"/>
      <c r="F29" s="176">
        <v>1190</v>
      </c>
      <c r="H29" s="254"/>
      <c r="I29" s="173"/>
      <c r="J29" s="174"/>
      <c r="K29" s="411" t="s">
        <v>180</v>
      </c>
    </row>
    <row r="30" spans="1:11">
      <c r="A30" s="167">
        <v>28</v>
      </c>
      <c r="B30" s="168"/>
      <c r="C30" s="169">
        <v>1180</v>
      </c>
      <c r="D30" s="407">
        <v>80</v>
      </c>
      <c r="E30" s="170"/>
      <c r="F30" s="171">
        <v>1320</v>
      </c>
      <c r="H30" s="255"/>
      <c r="I30" s="168"/>
      <c r="J30" s="169"/>
      <c r="K30" s="412" t="s">
        <v>181</v>
      </c>
    </row>
    <row r="31" spans="1:11" ht="19.5" thickBot="1">
      <c r="A31" s="172">
        <v>29</v>
      </c>
      <c r="B31" s="173"/>
      <c r="C31" s="174">
        <v>1520</v>
      </c>
      <c r="D31" s="408">
        <v>81</v>
      </c>
      <c r="E31" s="175"/>
      <c r="F31" s="176">
        <v>1290</v>
      </c>
      <c r="H31" s="254"/>
      <c r="I31" s="173"/>
      <c r="J31" s="174"/>
      <c r="K31" s="422" t="s">
        <v>286</v>
      </c>
    </row>
    <row r="32" spans="1:11">
      <c r="A32" s="167">
        <v>30</v>
      </c>
      <c r="B32" s="168"/>
      <c r="C32" s="169">
        <v>1480</v>
      </c>
      <c r="D32" s="407">
        <v>82</v>
      </c>
      <c r="E32" s="170"/>
      <c r="F32" s="171">
        <v>1180</v>
      </c>
      <c r="H32" s="255"/>
      <c r="I32" s="168"/>
      <c r="J32" s="169"/>
      <c r="K32" s="423"/>
    </row>
    <row r="33" spans="1:11">
      <c r="A33" s="172">
        <v>31</v>
      </c>
      <c r="B33" s="173"/>
      <c r="C33" s="174">
        <v>1480</v>
      </c>
      <c r="D33" s="408">
        <v>83</v>
      </c>
      <c r="E33" s="175"/>
      <c r="F33" s="176">
        <v>1210</v>
      </c>
      <c r="H33" s="254"/>
      <c r="I33" s="173"/>
      <c r="J33" s="174"/>
      <c r="K33" s="417"/>
    </row>
    <row r="34" spans="1:11">
      <c r="A34" s="167">
        <v>32</v>
      </c>
      <c r="B34" s="168"/>
      <c r="C34" s="169">
        <v>1510</v>
      </c>
      <c r="D34" s="407">
        <v>84</v>
      </c>
      <c r="E34" s="170"/>
      <c r="F34" s="171">
        <v>1200</v>
      </c>
      <c r="H34" s="255"/>
      <c r="I34" s="168"/>
      <c r="J34" s="169"/>
      <c r="K34" s="412"/>
    </row>
    <row r="35" spans="1:11" ht="19.5" customHeight="1">
      <c r="A35" s="172">
        <v>33</v>
      </c>
      <c r="B35" s="173"/>
      <c r="C35" s="174">
        <v>1500</v>
      </c>
      <c r="D35" s="408">
        <v>85</v>
      </c>
      <c r="E35" s="175"/>
      <c r="F35" s="176">
        <v>1260</v>
      </c>
      <c r="H35" s="254"/>
      <c r="I35" s="173"/>
      <c r="J35" s="174"/>
      <c r="K35" s="413"/>
    </row>
    <row r="36" spans="1:11">
      <c r="A36" s="167">
        <v>34</v>
      </c>
      <c r="B36" s="168"/>
      <c r="C36" s="169">
        <v>1550</v>
      </c>
      <c r="D36" s="407">
        <v>86</v>
      </c>
      <c r="E36" s="170"/>
      <c r="F36" s="171">
        <v>1210</v>
      </c>
      <c r="H36" s="255"/>
      <c r="I36" s="168"/>
      <c r="J36" s="169"/>
      <c r="K36" s="412"/>
    </row>
    <row r="37" spans="1:11" ht="18.75" customHeight="1">
      <c r="A37" s="172">
        <v>35</v>
      </c>
      <c r="B37" s="173"/>
      <c r="C37" s="174">
        <v>1220</v>
      </c>
      <c r="D37" s="408">
        <v>87</v>
      </c>
      <c r="E37" s="175"/>
      <c r="F37" s="176">
        <v>1250</v>
      </c>
      <c r="H37" s="254"/>
      <c r="I37" s="173"/>
      <c r="J37" s="174"/>
      <c r="K37" s="413"/>
    </row>
    <row r="38" spans="1:11">
      <c r="A38" s="167">
        <v>36</v>
      </c>
      <c r="B38" s="168"/>
      <c r="C38" s="169">
        <v>1210</v>
      </c>
      <c r="D38" s="407">
        <v>88</v>
      </c>
      <c r="E38" s="170"/>
      <c r="F38" s="171">
        <v>1290</v>
      </c>
      <c r="H38" s="255"/>
      <c r="I38" s="168"/>
      <c r="J38" s="169"/>
      <c r="K38" s="418"/>
    </row>
    <row r="39" spans="1:11" ht="18.75" customHeight="1">
      <c r="A39" s="172">
        <v>37</v>
      </c>
      <c r="B39" s="173"/>
      <c r="C39" s="174">
        <v>1500</v>
      </c>
      <c r="D39" s="408">
        <v>89</v>
      </c>
      <c r="E39" s="175"/>
      <c r="F39" s="176">
        <v>1200</v>
      </c>
      <c r="H39" s="254"/>
      <c r="I39" s="173"/>
      <c r="J39" s="174"/>
      <c r="K39" s="417"/>
    </row>
    <row r="40" spans="1:11">
      <c r="A40" s="167">
        <v>38</v>
      </c>
      <c r="B40" s="168"/>
      <c r="C40" s="169">
        <v>1490</v>
      </c>
      <c r="D40" s="407">
        <v>90</v>
      </c>
      <c r="E40" s="170"/>
      <c r="F40" s="171">
        <v>1200</v>
      </c>
      <c r="H40" s="255"/>
      <c r="I40" s="168"/>
      <c r="J40" s="169"/>
      <c r="K40" s="418"/>
    </row>
    <row r="41" spans="1:11" ht="18.75" customHeight="1">
      <c r="A41" s="172">
        <v>39</v>
      </c>
      <c r="B41" s="173"/>
      <c r="C41" s="174">
        <v>1190</v>
      </c>
      <c r="D41" s="408">
        <v>91</v>
      </c>
      <c r="E41" s="175"/>
      <c r="F41" s="176">
        <v>1230</v>
      </c>
      <c r="H41" s="254"/>
      <c r="I41" s="173"/>
      <c r="J41" s="174"/>
      <c r="K41" s="417"/>
    </row>
    <row r="42" spans="1:11">
      <c r="A42" s="167">
        <v>40</v>
      </c>
      <c r="B42" s="168"/>
      <c r="C42" s="169">
        <v>1530</v>
      </c>
      <c r="D42" s="407">
        <v>92</v>
      </c>
      <c r="E42" s="170"/>
      <c r="F42" s="171">
        <v>1180</v>
      </c>
      <c r="H42" s="255"/>
      <c r="I42" s="168"/>
      <c r="J42" s="169"/>
      <c r="K42" s="418"/>
    </row>
    <row r="43" spans="1:11" ht="18.75" customHeight="1">
      <c r="A43" s="172">
        <v>41</v>
      </c>
      <c r="B43" s="173"/>
      <c r="C43" s="174">
        <v>1500</v>
      </c>
      <c r="D43" s="408">
        <v>93</v>
      </c>
      <c r="E43" s="175"/>
      <c r="F43" s="176">
        <v>1190</v>
      </c>
      <c r="H43" s="254"/>
      <c r="I43" s="173"/>
      <c r="J43" s="174"/>
      <c r="K43" s="417"/>
    </row>
    <row r="44" spans="1:11">
      <c r="A44" s="167">
        <v>42</v>
      </c>
      <c r="B44" s="168"/>
      <c r="C44" s="169">
        <v>1460</v>
      </c>
      <c r="D44" s="407">
        <v>94</v>
      </c>
      <c r="E44" s="170"/>
      <c r="F44" s="171">
        <v>1340</v>
      </c>
      <c r="H44" s="255"/>
      <c r="I44" s="168"/>
      <c r="J44" s="169"/>
      <c r="K44" s="418"/>
    </row>
    <row r="45" spans="1:11" ht="18.75" customHeight="1">
      <c r="A45" s="172">
        <v>43</v>
      </c>
      <c r="B45" s="173"/>
      <c r="C45" s="174">
        <v>1140</v>
      </c>
      <c r="D45" s="408">
        <v>95</v>
      </c>
      <c r="E45" s="175"/>
      <c r="F45" s="176">
        <v>1170</v>
      </c>
      <c r="H45" s="254"/>
      <c r="I45" s="173"/>
      <c r="J45" s="174"/>
      <c r="K45" s="415"/>
    </row>
    <row r="46" spans="1:11">
      <c r="A46" s="167">
        <v>44</v>
      </c>
      <c r="B46" s="168"/>
      <c r="C46" s="169">
        <v>1120</v>
      </c>
      <c r="D46" s="407">
        <v>96</v>
      </c>
      <c r="E46" s="170"/>
      <c r="F46" s="171">
        <v>1530</v>
      </c>
      <c r="H46" s="255"/>
      <c r="I46" s="168"/>
      <c r="J46" s="169"/>
      <c r="K46" s="424"/>
    </row>
    <row r="47" spans="1:11">
      <c r="A47" s="172">
        <v>45</v>
      </c>
      <c r="B47" s="173"/>
      <c r="C47" s="174">
        <v>1210</v>
      </c>
      <c r="D47" s="408">
        <v>97</v>
      </c>
      <c r="E47" s="175"/>
      <c r="F47" s="176">
        <v>1530</v>
      </c>
      <c r="H47" s="254"/>
      <c r="I47" s="173"/>
      <c r="J47" s="174"/>
      <c r="K47" s="415"/>
    </row>
    <row r="48" spans="1:11">
      <c r="A48" s="167">
        <v>46</v>
      </c>
      <c r="B48" s="168"/>
      <c r="C48" s="169">
        <v>1570</v>
      </c>
      <c r="D48" s="407">
        <v>98</v>
      </c>
      <c r="E48" s="170"/>
      <c r="F48" s="171">
        <v>1570</v>
      </c>
      <c r="H48" s="255"/>
      <c r="I48" s="168"/>
      <c r="J48" s="169"/>
      <c r="K48" s="424"/>
    </row>
    <row r="49" spans="1:11">
      <c r="A49" s="172">
        <v>47</v>
      </c>
      <c r="B49" s="173"/>
      <c r="C49" s="174">
        <v>1510</v>
      </c>
      <c r="D49" s="408">
        <v>99</v>
      </c>
      <c r="E49" s="175"/>
      <c r="F49" s="176">
        <v>1520</v>
      </c>
      <c r="H49" s="254"/>
      <c r="I49" s="173"/>
      <c r="J49" s="174"/>
      <c r="K49" s="415"/>
    </row>
    <row r="50" spans="1:11">
      <c r="A50" s="167">
        <v>48</v>
      </c>
      <c r="B50" s="168"/>
      <c r="C50" s="169">
        <v>1550</v>
      </c>
      <c r="D50" s="407">
        <v>100</v>
      </c>
      <c r="E50" s="170"/>
      <c r="F50" s="171">
        <v>1510</v>
      </c>
      <c r="H50" s="255"/>
      <c r="I50" s="168"/>
      <c r="J50" s="169"/>
      <c r="K50" s="424"/>
    </row>
    <row r="51" spans="1:11">
      <c r="A51" s="172">
        <v>49</v>
      </c>
      <c r="B51" s="173"/>
      <c r="C51" s="174">
        <v>920</v>
      </c>
      <c r="D51" s="408">
        <v>101</v>
      </c>
      <c r="E51" s="175"/>
      <c r="F51" s="176">
        <v>1660</v>
      </c>
      <c r="H51" s="254"/>
      <c r="I51" s="173"/>
      <c r="J51" s="174"/>
      <c r="K51" s="415"/>
    </row>
    <row r="52" spans="1:11">
      <c r="A52" s="167">
        <v>50</v>
      </c>
      <c r="B52" s="168"/>
      <c r="C52" s="169">
        <v>1230</v>
      </c>
      <c r="D52" s="407">
        <v>102</v>
      </c>
      <c r="E52" s="170"/>
      <c r="F52" s="171">
        <v>1530</v>
      </c>
      <c r="H52" s="255"/>
      <c r="I52" s="168"/>
      <c r="J52" s="169"/>
      <c r="K52" s="424"/>
    </row>
    <row r="53" spans="1:11">
      <c r="A53" s="172">
        <v>51</v>
      </c>
      <c r="B53" s="173"/>
      <c r="C53" s="174">
        <v>1540</v>
      </c>
      <c r="D53" s="408">
        <v>103</v>
      </c>
      <c r="E53" s="175"/>
      <c r="F53" s="176">
        <v>1520</v>
      </c>
      <c r="H53" s="254"/>
      <c r="I53" s="173"/>
      <c r="J53" s="174"/>
      <c r="K53" s="415"/>
    </row>
    <row r="54" spans="1:11" ht="26.25" thickBot="1">
      <c r="A54" s="177">
        <v>52</v>
      </c>
      <c r="B54" s="178"/>
      <c r="C54" s="179">
        <v>1400</v>
      </c>
      <c r="D54" s="409">
        <v>104</v>
      </c>
      <c r="E54" s="180"/>
      <c r="F54" s="181">
        <v>1530</v>
      </c>
      <c r="H54" s="256"/>
      <c r="I54" s="178"/>
      <c r="J54" s="179"/>
      <c r="K54" s="425"/>
    </row>
  </sheetData>
  <sheetProtection algorithmName="SHA-512" hashValue="kdh5MjmBHxQAMkCQIa9bT2CDhlbg1Iik2+yfecbhsUu5ejlcVEOah2dIxDfTFCsYXdnvJW7lW/viPds2t2PKBg==" saltValue="Kxrf6Kdv+r/yOclXip0D8w==" spinCount="100000" sheet="1" formatCells="0" formatColumns="0" formatRows="0"/>
  <mergeCells count="2">
    <mergeCell ref="H1:I1"/>
    <mergeCell ref="A1:F1"/>
  </mergeCells>
  <phoneticPr fontId="4" type="noConversion"/>
  <pageMargins left="0.2" right="0.21" top="0.23" bottom="0.34" header="0.16" footer="0.24"/>
  <pageSetup paperSize="9" scale="5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4"/>
    <pageSetUpPr fitToPage="1"/>
  </sheetPr>
  <dimension ref="B1:F38"/>
  <sheetViews>
    <sheetView topLeftCell="A13" zoomScaleNormal="100" workbookViewId="0">
      <selection activeCell="H37" sqref="H37"/>
    </sheetView>
  </sheetViews>
  <sheetFormatPr defaultRowHeight="12.75"/>
  <cols>
    <col min="1" max="1" width="2.140625" style="3" customWidth="1"/>
    <col min="2" max="2" width="37.140625" style="3" customWidth="1"/>
    <col min="3" max="3" width="2.28515625" style="3" customWidth="1"/>
    <col min="4" max="4" width="45.42578125" style="3" customWidth="1"/>
    <col min="5" max="5" width="2.42578125" style="3" customWidth="1"/>
    <col min="6" max="6" width="38" style="3" customWidth="1"/>
    <col min="7" max="7" width="34.7109375" style="3" customWidth="1"/>
    <col min="8" max="8" width="33.42578125" style="3" customWidth="1"/>
    <col min="9" max="10" width="9.140625" style="3" customWidth="1"/>
    <col min="11" max="11" width="8.5703125" style="3" customWidth="1"/>
    <col min="12" max="12" width="9.140625" style="3" customWidth="1"/>
    <col min="13" max="13" width="13.85546875" style="3" customWidth="1"/>
    <col min="14" max="16384" width="9.140625" style="3"/>
  </cols>
  <sheetData>
    <row r="1" spans="2:6" ht="25.5">
      <c r="B1" s="940" t="s">
        <v>33</v>
      </c>
      <c r="C1" s="940"/>
      <c r="D1" s="940"/>
      <c r="E1" s="940"/>
      <c r="F1" s="940"/>
    </row>
    <row r="2" spans="2:6" ht="21" thickBot="1">
      <c r="B2" s="8"/>
      <c r="C2" s="8"/>
      <c r="D2" s="8"/>
      <c r="E2" s="8"/>
    </row>
    <row r="3" spans="2:6" ht="20.25" customHeight="1">
      <c r="B3" s="941" t="s">
        <v>193</v>
      </c>
      <c r="C3" s="258"/>
      <c r="D3" s="943" t="s">
        <v>191</v>
      </c>
      <c r="E3" s="258"/>
      <c r="F3" s="945" t="s">
        <v>192</v>
      </c>
    </row>
    <row r="4" spans="2:6" ht="21" thickBot="1">
      <c r="B4" s="942"/>
      <c r="C4" s="258"/>
      <c r="D4" s="944"/>
      <c r="E4" s="258"/>
      <c r="F4" s="946"/>
    </row>
    <row r="5" spans="2:6" ht="15.75">
      <c r="B5" s="452" t="s">
        <v>876</v>
      </c>
      <c r="C5" s="139"/>
      <c r="D5" s="453" t="s">
        <v>877</v>
      </c>
      <c r="F5" s="454" t="s">
        <v>878</v>
      </c>
    </row>
    <row r="6" spans="2:6" ht="15.75">
      <c r="B6" s="455" t="s">
        <v>879</v>
      </c>
      <c r="C6" s="139"/>
      <c r="D6" s="456" t="s">
        <v>880</v>
      </c>
      <c r="F6" s="457" t="s">
        <v>881</v>
      </c>
    </row>
    <row r="7" spans="2:6" ht="15.75">
      <c r="B7" s="455" t="s">
        <v>882</v>
      </c>
      <c r="C7" s="139"/>
      <c r="D7" s="456" t="s">
        <v>883</v>
      </c>
      <c r="F7" s="457" t="s">
        <v>884</v>
      </c>
    </row>
    <row r="8" spans="2:6" ht="15.75">
      <c r="B8" s="455" t="s">
        <v>885</v>
      </c>
      <c r="C8" s="139"/>
      <c r="D8" s="456" t="s">
        <v>886</v>
      </c>
      <c r="F8" s="457" t="s">
        <v>887</v>
      </c>
    </row>
    <row r="9" spans="2:6" ht="15.75">
      <c r="B9" s="455" t="s">
        <v>888</v>
      </c>
      <c r="C9" s="139"/>
      <c r="D9" s="456" t="s">
        <v>889</v>
      </c>
      <c r="F9" s="457" t="s">
        <v>890</v>
      </c>
    </row>
    <row r="10" spans="2:6" ht="15.75">
      <c r="B10" s="455" t="s">
        <v>891</v>
      </c>
      <c r="C10" s="139"/>
      <c r="D10" s="456" t="s">
        <v>892</v>
      </c>
      <c r="F10" s="457" t="s">
        <v>893</v>
      </c>
    </row>
    <row r="11" spans="2:6" ht="15.75">
      <c r="B11" s="455" t="s">
        <v>894</v>
      </c>
      <c r="C11" s="139"/>
      <c r="D11" s="456" t="s">
        <v>895</v>
      </c>
      <c r="F11" s="457" t="s">
        <v>896</v>
      </c>
    </row>
    <row r="12" spans="2:6" ht="15.75">
      <c r="B12" s="455" t="s">
        <v>897</v>
      </c>
      <c r="C12" s="139"/>
      <c r="D12" s="456" t="s">
        <v>898</v>
      </c>
      <c r="F12" s="457" t="s">
        <v>899</v>
      </c>
    </row>
    <row r="13" spans="2:6" ht="15.75">
      <c r="B13" s="455" t="s">
        <v>900</v>
      </c>
      <c r="C13" s="139"/>
      <c r="D13" s="456" t="s">
        <v>901</v>
      </c>
      <c r="F13" s="457" t="s">
        <v>902</v>
      </c>
    </row>
    <row r="14" spans="2:6" ht="15.75">
      <c r="B14" s="457" t="s">
        <v>903</v>
      </c>
      <c r="C14" s="139"/>
      <c r="D14" s="456" t="s">
        <v>904</v>
      </c>
      <c r="F14" s="457" t="s">
        <v>905</v>
      </c>
    </row>
    <row r="15" spans="2:6" ht="15.75" customHeight="1">
      <c r="B15" s="457" t="s">
        <v>906</v>
      </c>
      <c r="C15" s="139"/>
      <c r="D15" s="456" t="s">
        <v>907</v>
      </c>
      <c r="F15" s="457" t="s">
        <v>908</v>
      </c>
    </row>
    <row r="16" spans="2:6" ht="16.5" customHeight="1">
      <c r="B16" s="455" t="s">
        <v>909</v>
      </c>
      <c r="C16" s="139"/>
      <c r="D16" s="456" t="s">
        <v>910</v>
      </c>
      <c r="F16" s="457" t="s">
        <v>911</v>
      </c>
    </row>
    <row r="17" spans="2:6" ht="15.75">
      <c r="B17" s="455" t="s">
        <v>912</v>
      </c>
      <c r="C17" s="139"/>
      <c r="D17" s="456" t="s">
        <v>913</v>
      </c>
      <c r="F17" s="457" t="s">
        <v>914</v>
      </c>
    </row>
    <row r="18" spans="2:6" ht="15.75">
      <c r="B18" s="455" t="s">
        <v>915</v>
      </c>
      <c r="C18" s="139"/>
      <c r="D18" s="456" t="s">
        <v>916</v>
      </c>
      <c r="F18" s="457" t="s">
        <v>917</v>
      </c>
    </row>
    <row r="19" spans="2:6" ht="15.75">
      <c r="B19" s="455" t="s">
        <v>918</v>
      </c>
      <c r="C19" s="139"/>
      <c r="D19" s="456" t="s">
        <v>919</v>
      </c>
      <c r="F19" s="457" t="s">
        <v>920</v>
      </c>
    </row>
    <row r="20" spans="2:6" ht="15.75">
      <c r="B20" s="455" t="s">
        <v>921</v>
      </c>
      <c r="C20" s="139"/>
      <c r="D20" s="456" t="s">
        <v>922</v>
      </c>
      <c r="F20" s="457" t="s">
        <v>923</v>
      </c>
    </row>
    <row r="21" spans="2:6" ht="15.75">
      <c r="B21" s="455" t="s">
        <v>924</v>
      </c>
      <c r="C21" s="139"/>
      <c r="D21" s="456" t="s">
        <v>925</v>
      </c>
      <c r="F21" s="457" t="s">
        <v>926</v>
      </c>
    </row>
    <row r="22" spans="2:6" ht="15.75">
      <c r="B22" s="458" t="s">
        <v>927</v>
      </c>
      <c r="C22" s="139"/>
      <c r="D22" s="456" t="s">
        <v>928</v>
      </c>
      <c r="F22" s="457" t="s">
        <v>929</v>
      </c>
    </row>
    <row r="23" spans="2:6" ht="15.75">
      <c r="B23" s="182"/>
      <c r="C23" s="1"/>
      <c r="D23" s="459" t="s">
        <v>930</v>
      </c>
      <c r="F23" s="457" t="s">
        <v>931</v>
      </c>
    </row>
    <row r="24" spans="2:6" ht="15.75">
      <c r="B24" s="182"/>
      <c r="D24" s="459" t="s">
        <v>932</v>
      </c>
      <c r="F24" s="457" t="s">
        <v>933</v>
      </c>
    </row>
    <row r="25" spans="2:6" ht="15.75">
      <c r="B25" s="182"/>
      <c r="D25" s="456" t="s">
        <v>934</v>
      </c>
      <c r="F25" s="457" t="s">
        <v>935</v>
      </c>
    </row>
    <row r="26" spans="2:6" ht="15.75">
      <c r="B26" s="182"/>
      <c r="D26" s="456" t="s">
        <v>936</v>
      </c>
      <c r="F26" s="457" t="s">
        <v>937</v>
      </c>
    </row>
    <row r="27" spans="2:6" ht="15.75">
      <c r="B27" s="182"/>
      <c r="D27" s="456" t="s">
        <v>938</v>
      </c>
      <c r="F27" s="457" t="s">
        <v>939</v>
      </c>
    </row>
    <row r="28" spans="2:6" ht="18.75">
      <c r="B28" s="182"/>
      <c r="D28" s="456" t="s">
        <v>940</v>
      </c>
      <c r="E28" s="159"/>
      <c r="F28" s="457" t="s">
        <v>941</v>
      </c>
    </row>
    <row r="29" spans="2:6" ht="16.5" thickBot="1">
      <c r="B29" s="241"/>
      <c r="D29" s="460" t="s">
        <v>942</v>
      </c>
      <c r="F29" s="457" t="s">
        <v>943</v>
      </c>
    </row>
    <row r="30" spans="2:6" ht="16.5" thickBot="1">
      <c r="B30" s="241"/>
      <c r="D30" s="460"/>
      <c r="F30" s="457" t="s">
        <v>944</v>
      </c>
    </row>
    <row r="31" spans="2:6" ht="16.5" thickBot="1">
      <c r="B31" s="242"/>
      <c r="D31" s="460"/>
      <c r="F31" s="457" t="s">
        <v>945</v>
      </c>
    </row>
    <row r="32" spans="2:6">
      <c r="F32" s="457" t="s">
        <v>946</v>
      </c>
    </row>
    <row r="33" spans="2:6" ht="18.75">
      <c r="B33" s="259" t="s">
        <v>69</v>
      </c>
      <c r="F33" s="457" t="s">
        <v>947</v>
      </c>
    </row>
    <row r="34" spans="2:6" ht="18.75">
      <c r="B34" s="259" t="s">
        <v>70</v>
      </c>
      <c r="F34" s="461" t="s">
        <v>948</v>
      </c>
    </row>
    <row r="35" spans="2:6" ht="18.75">
      <c r="B35" s="259" t="s">
        <v>155</v>
      </c>
      <c r="F35" s="461" t="s">
        <v>949</v>
      </c>
    </row>
    <row r="36" spans="2:6" ht="18.75">
      <c r="B36" s="259" t="s">
        <v>194</v>
      </c>
      <c r="F36" s="461" t="s">
        <v>950</v>
      </c>
    </row>
    <row r="37" spans="2:6" ht="18.75">
      <c r="B37" s="259" t="s">
        <v>195</v>
      </c>
      <c r="F37" s="461" t="s">
        <v>951</v>
      </c>
    </row>
    <row r="38" spans="2:6" ht="18" customHeight="1" thickBot="1">
      <c r="F38" s="462" t="s">
        <v>952</v>
      </c>
    </row>
  </sheetData>
  <sheetProtection algorithmName="SHA-512" hashValue="AV0fgch7IcsSmIQM1gw8pzDLZ1bOgq2Ag07yNkNs7pKoptYk+4OyEGga+pcPfuyEC2FX2LMNjIb9s7G8jqosFw==" saltValue="m4Qkhel7ytidFRz7FPdpnw==" spinCount="100000" sheet="1" objects="1" scenarios="1"/>
  <mergeCells count="4">
    <mergeCell ref="B1:F1"/>
    <mergeCell ref="B3:B4"/>
    <mergeCell ref="D3:D4"/>
    <mergeCell ref="F3:F4"/>
  </mergeCells>
  <phoneticPr fontId="0" type="noConversion"/>
  <pageMargins left="0.43307086614173229" right="0.31496062992125984" top="0.47244094488188981" bottom="0.23622047244094491" header="0.35433070866141736" footer="0.19685039370078741"/>
  <pageSetup paperSize="9" scale="7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H158"/>
  <sheetViews>
    <sheetView workbookViewId="0">
      <selection activeCell="F170" sqref="F170"/>
    </sheetView>
  </sheetViews>
  <sheetFormatPr defaultRowHeight="12.75"/>
  <cols>
    <col min="1" max="1" width="7" customWidth="1"/>
    <col min="2" max="2" width="53.85546875" customWidth="1"/>
    <col min="3" max="3" width="7.140625" customWidth="1"/>
    <col min="4" max="4" width="51.7109375" customWidth="1"/>
    <col min="5" max="5" width="7.140625" customWidth="1"/>
    <col min="6" max="6" width="47.140625" customWidth="1"/>
    <col min="7" max="7" width="6.85546875" customWidth="1"/>
    <col min="8" max="8" width="52.28515625" customWidth="1"/>
  </cols>
  <sheetData>
    <row r="2" spans="1:8" ht="15" customHeight="1">
      <c r="B2" s="947" t="s">
        <v>422</v>
      </c>
      <c r="C2" s="435"/>
      <c r="D2" s="947" t="s">
        <v>498</v>
      </c>
      <c r="E2" s="435"/>
      <c r="F2" s="947" t="s">
        <v>499</v>
      </c>
      <c r="G2" s="435"/>
      <c r="H2" s="947" t="s">
        <v>500</v>
      </c>
    </row>
    <row r="3" spans="1:8" ht="15" customHeight="1">
      <c r="B3" s="947"/>
      <c r="C3" s="435"/>
      <c r="D3" s="947"/>
      <c r="E3" s="435"/>
      <c r="F3" s="947"/>
      <c r="G3" s="435"/>
      <c r="H3" s="947"/>
    </row>
    <row r="4" spans="1:8" ht="13.5" thickBot="1">
      <c r="A4" s="261"/>
      <c r="B4" s="261"/>
      <c r="C4" s="261"/>
      <c r="D4" s="261"/>
      <c r="E4" s="261"/>
      <c r="F4" s="261"/>
      <c r="G4" s="261"/>
      <c r="H4" s="261"/>
    </row>
    <row r="5" spans="1:8" ht="15">
      <c r="A5" s="261"/>
      <c r="B5" s="436" t="s">
        <v>532</v>
      </c>
      <c r="C5" s="261"/>
      <c r="D5" s="443" t="s">
        <v>533</v>
      </c>
      <c r="E5" s="261"/>
      <c r="F5" s="444" t="s">
        <v>534</v>
      </c>
      <c r="G5" s="445"/>
      <c r="H5" s="426" t="s">
        <v>535</v>
      </c>
    </row>
    <row r="6" spans="1:8" ht="15">
      <c r="A6" s="261"/>
      <c r="B6" s="439" t="s">
        <v>536</v>
      </c>
      <c r="C6" s="261"/>
      <c r="D6" s="429" t="s">
        <v>537</v>
      </c>
      <c r="E6" s="261"/>
      <c r="F6" s="446" t="s">
        <v>538</v>
      </c>
      <c r="G6" s="445"/>
      <c r="H6" s="427" t="s">
        <v>539</v>
      </c>
    </row>
    <row r="7" spans="1:8" ht="15">
      <c r="A7" s="261"/>
      <c r="B7" s="437" t="s">
        <v>540</v>
      </c>
      <c r="C7" s="261"/>
      <c r="D7" s="429" t="s">
        <v>541</v>
      </c>
      <c r="E7" s="261"/>
      <c r="F7" s="446" t="s">
        <v>542</v>
      </c>
      <c r="G7" s="445"/>
      <c r="H7" s="446" t="s">
        <v>543</v>
      </c>
    </row>
    <row r="8" spans="1:8" ht="15">
      <c r="A8" s="261"/>
      <c r="B8" s="437" t="s">
        <v>544</v>
      </c>
      <c r="C8" s="261"/>
      <c r="D8" s="428" t="s">
        <v>545</v>
      </c>
      <c r="E8" s="261"/>
      <c r="F8" s="446" t="s">
        <v>546</v>
      </c>
      <c r="G8" s="445"/>
      <c r="H8" s="446" t="s">
        <v>547</v>
      </c>
    </row>
    <row r="9" spans="1:8" ht="15">
      <c r="A9" s="261"/>
      <c r="B9" s="428" t="s">
        <v>548</v>
      </c>
      <c r="C9" s="261"/>
      <c r="D9" s="428" t="s">
        <v>549</v>
      </c>
      <c r="E9" s="261"/>
      <c r="F9" s="446" t="s">
        <v>550</v>
      </c>
      <c r="G9" s="445"/>
      <c r="H9" s="440" t="s">
        <v>551</v>
      </c>
    </row>
    <row r="10" spans="1:8" ht="15">
      <c r="A10" s="261"/>
      <c r="B10" s="439" t="s">
        <v>552</v>
      </c>
      <c r="C10" s="261"/>
      <c r="D10" s="447" t="s">
        <v>553</v>
      </c>
      <c r="E10" s="261"/>
      <c r="F10" s="446" t="s">
        <v>554</v>
      </c>
      <c r="G10" s="445"/>
      <c r="H10" s="446" t="s">
        <v>555</v>
      </c>
    </row>
    <row r="11" spans="1:8" ht="15">
      <c r="A11" s="261"/>
      <c r="B11" s="428" t="s">
        <v>556</v>
      </c>
      <c r="C11" s="261"/>
      <c r="D11" s="429" t="s">
        <v>557</v>
      </c>
      <c r="E11" s="261"/>
      <c r="F11" s="446" t="s">
        <v>558</v>
      </c>
      <c r="G11" s="445"/>
      <c r="H11" s="440" t="s">
        <v>559</v>
      </c>
    </row>
    <row r="12" spans="1:8" ht="15">
      <c r="A12" s="261"/>
      <c r="B12" s="428" t="s">
        <v>560</v>
      </c>
      <c r="C12" s="261"/>
      <c r="D12" s="428" t="s">
        <v>561</v>
      </c>
      <c r="E12" s="261"/>
      <c r="F12" s="446" t="s">
        <v>562</v>
      </c>
      <c r="G12" s="445"/>
      <c r="H12" s="440" t="s">
        <v>563</v>
      </c>
    </row>
    <row r="13" spans="1:8" ht="15">
      <c r="A13" s="261"/>
      <c r="B13" s="439" t="s">
        <v>564</v>
      </c>
      <c r="C13" s="261"/>
      <c r="D13" s="447" t="s">
        <v>565</v>
      </c>
      <c r="E13" s="261"/>
      <c r="F13" s="446" t="s">
        <v>566</v>
      </c>
      <c r="G13" s="445"/>
      <c r="H13" s="446" t="s">
        <v>567</v>
      </c>
    </row>
    <row r="14" spans="1:8" ht="15">
      <c r="A14" s="261"/>
      <c r="B14" s="439" t="s">
        <v>568</v>
      </c>
      <c r="C14" s="261"/>
      <c r="D14" s="447" t="s">
        <v>569</v>
      </c>
      <c r="E14" s="261"/>
      <c r="F14" s="446" t="s">
        <v>570</v>
      </c>
      <c r="G14" s="445"/>
      <c r="H14" s="446" t="s">
        <v>571</v>
      </c>
    </row>
    <row r="15" spans="1:8" ht="15">
      <c r="A15" s="261"/>
      <c r="B15" s="437" t="s">
        <v>572</v>
      </c>
      <c r="C15" s="261"/>
      <c r="D15" s="448" t="s">
        <v>573</v>
      </c>
      <c r="E15" s="261"/>
      <c r="F15" s="446" t="s">
        <v>574</v>
      </c>
      <c r="G15" s="445"/>
      <c r="H15" s="446" t="s">
        <v>575</v>
      </c>
    </row>
    <row r="16" spans="1:8" ht="15">
      <c r="A16" s="261"/>
      <c r="B16" s="437" t="s">
        <v>576</v>
      </c>
      <c r="C16" s="261"/>
      <c r="D16" s="447" t="s">
        <v>577</v>
      </c>
      <c r="E16" s="261"/>
      <c r="F16" s="446" t="s">
        <v>578</v>
      </c>
      <c r="G16" s="445"/>
      <c r="H16" s="446" t="s">
        <v>579</v>
      </c>
    </row>
    <row r="17" spans="1:8" ht="15">
      <c r="A17" s="261"/>
      <c r="B17" s="438" t="s">
        <v>580</v>
      </c>
      <c r="C17" s="261"/>
      <c r="D17" s="447" t="s">
        <v>581</v>
      </c>
      <c r="E17" s="261"/>
      <c r="F17" s="446" t="s">
        <v>582</v>
      </c>
      <c r="G17" s="445"/>
      <c r="H17" s="446" t="s">
        <v>583</v>
      </c>
    </row>
    <row r="18" spans="1:8" ht="15">
      <c r="A18" s="261"/>
      <c r="B18" s="437" t="s">
        <v>584</v>
      </c>
      <c r="C18" s="261"/>
      <c r="D18" s="448" t="s">
        <v>585</v>
      </c>
      <c r="E18" s="261"/>
      <c r="F18" s="446" t="s">
        <v>586</v>
      </c>
      <c r="G18" s="445"/>
      <c r="H18" s="446" t="s">
        <v>587</v>
      </c>
    </row>
    <row r="19" spans="1:8" ht="15">
      <c r="A19" s="261"/>
      <c r="B19" s="439" t="s">
        <v>588</v>
      </c>
      <c r="C19" s="261"/>
      <c r="D19" s="447" t="s">
        <v>589</v>
      </c>
      <c r="E19" s="261"/>
      <c r="F19" s="446" t="s">
        <v>590</v>
      </c>
      <c r="G19" s="445"/>
      <c r="H19" s="446" t="s">
        <v>591</v>
      </c>
    </row>
    <row r="20" spans="1:8" ht="15">
      <c r="A20" s="261"/>
      <c r="B20" s="437"/>
      <c r="C20" s="261"/>
      <c r="D20" s="447" t="s">
        <v>592</v>
      </c>
      <c r="E20" s="261"/>
      <c r="F20" s="446" t="s">
        <v>593</v>
      </c>
      <c r="G20" s="445"/>
      <c r="H20" s="446" t="s">
        <v>594</v>
      </c>
    </row>
    <row r="21" spans="1:8" ht="15.75" thickBot="1">
      <c r="A21" s="261"/>
      <c r="B21" s="442"/>
      <c r="C21" s="261"/>
      <c r="D21" s="428" t="s">
        <v>595</v>
      </c>
      <c r="E21" s="261"/>
      <c r="F21" s="446" t="s">
        <v>596</v>
      </c>
      <c r="G21" s="445"/>
      <c r="H21" s="446" t="s">
        <v>597</v>
      </c>
    </row>
    <row r="22" spans="1:8" ht="15">
      <c r="A22" s="261"/>
      <c r="B22" s="261"/>
      <c r="C22" s="261"/>
      <c r="D22" s="429" t="s">
        <v>598</v>
      </c>
      <c r="E22" s="261"/>
      <c r="F22" s="446" t="s">
        <v>599</v>
      </c>
      <c r="G22" s="445"/>
      <c r="H22" s="446" t="s">
        <v>600</v>
      </c>
    </row>
    <row r="23" spans="1:8" ht="15">
      <c r="A23" s="261"/>
      <c r="B23" s="261"/>
      <c r="C23" s="261"/>
      <c r="D23" s="428" t="s">
        <v>601</v>
      </c>
      <c r="E23" s="261"/>
      <c r="F23" s="446" t="s">
        <v>602</v>
      </c>
      <c r="G23" s="445"/>
      <c r="H23" s="440" t="s">
        <v>603</v>
      </c>
    </row>
    <row r="24" spans="1:8" ht="15">
      <c r="A24" s="261"/>
      <c r="B24" s="261"/>
      <c r="C24" s="261"/>
      <c r="D24" s="430" t="s">
        <v>604</v>
      </c>
      <c r="E24" s="261"/>
      <c r="F24" s="446" t="s">
        <v>605</v>
      </c>
      <c r="G24" s="445"/>
      <c r="H24" s="446" t="s">
        <v>606</v>
      </c>
    </row>
    <row r="25" spans="1:8" ht="15">
      <c r="A25" s="261"/>
      <c r="B25" s="261"/>
      <c r="C25" s="261"/>
      <c r="D25" s="447" t="s">
        <v>607</v>
      </c>
      <c r="E25" s="261"/>
      <c r="F25" s="446" t="s">
        <v>608</v>
      </c>
      <c r="G25" s="445"/>
      <c r="H25" s="446" t="s">
        <v>609</v>
      </c>
    </row>
    <row r="26" spans="1:8" ht="15">
      <c r="A26" s="261"/>
      <c r="B26" s="261"/>
      <c r="C26" s="261"/>
      <c r="D26" s="428" t="s">
        <v>610</v>
      </c>
      <c r="E26" s="261"/>
      <c r="F26" s="446" t="s">
        <v>611</v>
      </c>
      <c r="G26" s="445"/>
      <c r="H26" s="446" t="s">
        <v>612</v>
      </c>
    </row>
    <row r="27" spans="1:8" ht="15">
      <c r="A27" s="261"/>
      <c r="B27" s="261"/>
      <c r="C27" s="261"/>
      <c r="D27" s="447" t="s">
        <v>613</v>
      </c>
      <c r="E27" s="261"/>
      <c r="F27" s="446" t="s">
        <v>614</v>
      </c>
      <c r="G27" s="445"/>
      <c r="H27" s="446" t="s">
        <v>615</v>
      </c>
    </row>
    <row r="28" spans="1:8" ht="15">
      <c r="A28" s="261"/>
      <c r="B28" s="261"/>
      <c r="C28" s="261"/>
      <c r="D28" s="428" t="s">
        <v>616</v>
      </c>
      <c r="E28" s="261"/>
      <c r="F28" s="446" t="s">
        <v>617</v>
      </c>
      <c r="G28" s="445"/>
      <c r="H28" s="446" t="s">
        <v>618</v>
      </c>
    </row>
    <row r="29" spans="1:8" ht="15">
      <c r="A29" s="261"/>
      <c r="B29" s="261"/>
      <c r="C29" s="261"/>
      <c r="D29" s="429" t="s">
        <v>619</v>
      </c>
      <c r="E29" s="261"/>
      <c r="F29" s="446" t="s">
        <v>620</v>
      </c>
      <c r="G29" s="445"/>
      <c r="H29" s="446" t="s">
        <v>621</v>
      </c>
    </row>
    <row r="30" spans="1:8" ht="15">
      <c r="A30" s="261"/>
      <c r="B30" s="261"/>
      <c r="C30" s="261"/>
      <c r="D30" s="428" t="s">
        <v>622</v>
      </c>
      <c r="E30" s="261"/>
      <c r="F30" s="446" t="s">
        <v>623</v>
      </c>
      <c r="G30" s="445"/>
      <c r="H30" s="446" t="s">
        <v>624</v>
      </c>
    </row>
    <row r="31" spans="1:8" ht="15">
      <c r="A31" s="261"/>
      <c r="B31" s="261"/>
      <c r="C31" s="261"/>
      <c r="D31" s="447" t="s">
        <v>625</v>
      </c>
      <c r="E31" s="261"/>
      <c r="F31" s="446" t="s">
        <v>626</v>
      </c>
      <c r="G31" s="445"/>
      <c r="H31" s="446" t="s">
        <v>627</v>
      </c>
    </row>
    <row r="32" spans="1:8" ht="16.5" customHeight="1">
      <c r="A32" s="261"/>
      <c r="B32" s="261"/>
      <c r="C32" s="261"/>
      <c r="D32" s="429" t="s">
        <v>628</v>
      </c>
      <c r="E32" s="261"/>
      <c r="F32" s="446" t="s">
        <v>629</v>
      </c>
      <c r="G32" s="445"/>
      <c r="H32" s="446" t="s">
        <v>630</v>
      </c>
    </row>
    <row r="33" spans="1:8" ht="15">
      <c r="A33" s="261"/>
      <c r="B33" s="261"/>
      <c r="C33" s="261"/>
      <c r="D33" s="447" t="s">
        <v>631</v>
      </c>
      <c r="E33" s="261"/>
      <c r="F33" s="446" t="s">
        <v>632</v>
      </c>
      <c r="G33" s="445"/>
      <c r="H33" s="427" t="s">
        <v>633</v>
      </c>
    </row>
    <row r="34" spans="1:8" ht="15">
      <c r="A34" s="261"/>
      <c r="B34" s="261"/>
      <c r="C34" s="261"/>
      <c r="D34" s="430" t="s">
        <v>634</v>
      </c>
      <c r="E34" s="261"/>
      <c r="F34" s="446" t="s">
        <v>635</v>
      </c>
      <c r="G34" s="445"/>
      <c r="H34" s="446" t="s">
        <v>636</v>
      </c>
    </row>
    <row r="35" spans="1:8" ht="15">
      <c r="A35" s="261"/>
      <c r="B35" s="261"/>
      <c r="C35" s="261"/>
      <c r="D35" s="441" t="s">
        <v>637</v>
      </c>
      <c r="E35" s="261"/>
      <c r="F35" s="446" t="s">
        <v>638</v>
      </c>
      <c r="G35" s="445"/>
      <c r="H35" s="446" t="s">
        <v>639</v>
      </c>
    </row>
    <row r="36" spans="1:8" ht="15">
      <c r="A36" s="261"/>
      <c r="B36" s="261"/>
      <c r="C36" s="261"/>
      <c r="D36" s="428" t="s">
        <v>640</v>
      </c>
      <c r="E36" s="261"/>
      <c r="F36" s="446" t="s">
        <v>641</v>
      </c>
      <c r="G36" s="445"/>
      <c r="H36" s="446" t="s">
        <v>642</v>
      </c>
    </row>
    <row r="37" spans="1:8" ht="15">
      <c r="A37" s="261"/>
      <c r="B37" s="261"/>
      <c r="C37" s="261"/>
      <c r="D37" s="428" t="s">
        <v>643</v>
      </c>
      <c r="E37" s="261"/>
      <c r="F37" s="446" t="s">
        <v>644</v>
      </c>
      <c r="G37" s="445"/>
      <c r="H37" s="446" t="s">
        <v>645</v>
      </c>
    </row>
    <row r="38" spans="1:8" ht="15">
      <c r="A38" s="261"/>
      <c r="B38" s="261"/>
      <c r="C38" s="261"/>
      <c r="D38" s="428" t="s">
        <v>646</v>
      </c>
      <c r="E38" s="261"/>
      <c r="F38" s="446" t="s">
        <v>647</v>
      </c>
      <c r="G38" s="445"/>
      <c r="H38" s="446" t="s">
        <v>648</v>
      </c>
    </row>
    <row r="39" spans="1:8" ht="15">
      <c r="A39" s="261"/>
      <c r="B39" s="261"/>
      <c r="C39" s="261"/>
      <c r="D39" s="428" t="s">
        <v>649</v>
      </c>
      <c r="E39" s="261"/>
      <c r="F39" s="446" t="s">
        <v>650</v>
      </c>
      <c r="G39" s="445"/>
      <c r="H39" s="446" t="s">
        <v>651</v>
      </c>
    </row>
    <row r="40" spans="1:8" ht="15">
      <c r="A40" s="261"/>
      <c r="B40" s="261"/>
      <c r="C40" s="261"/>
      <c r="D40" s="447" t="s">
        <v>652</v>
      </c>
      <c r="E40" s="261"/>
      <c r="F40" s="446" t="s">
        <v>653</v>
      </c>
      <c r="G40" s="445"/>
      <c r="H40" s="446" t="s">
        <v>654</v>
      </c>
    </row>
    <row r="41" spans="1:8" ht="15">
      <c r="A41" s="261"/>
      <c r="B41" s="261"/>
      <c r="C41" s="261"/>
      <c r="D41" s="429" t="s">
        <v>655</v>
      </c>
      <c r="E41" s="261"/>
      <c r="F41" s="446" t="s">
        <v>656</v>
      </c>
      <c r="G41" s="445"/>
      <c r="H41" s="446" t="s">
        <v>657</v>
      </c>
    </row>
    <row r="42" spans="1:8" ht="15">
      <c r="A42" s="261"/>
      <c r="B42" s="261"/>
      <c r="C42" s="261"/>
      <c r="D42" s="447" t="s">
        <v>658</v>
      </c>
      <c r="E42" s="261"/>
      <c r="F42" s="446" t="s">
        <v>659</v>
      </c>
      <c r="G42" s="445"/>
      <c r="H42" s="446" t="s">
        <v>660</v>
      </c>
    </row>
    <row r="43" spans="1:8" ht="15">
      <c r="A43" s="261"/>
      <c r="B43" s="261"/>
      <c r="C43" s="261"/>
      <c r="D43" s="428" t="s">
        <v>661</v>
      </c>
      <c r="E43" s="261"/>
      <c r="F43" s="446" t="s">
        <v>662</v>
      </c>
      <c r="G43" s="445"/>
      <c r="H43" s="446" t="s">
        <v>663</v>
      </c>
    </row>
    <row r="44" spans="1:8" ht="15">
      <c r="A44" s="261"/>
      <c r="B44" s="261"/>
      <c r="C44" s="261"/>
      <c r="D44" s="428" t="s">
        <v>664</v>
      </c>
      <c r="E44" s="261"/>
      <c r="F44" s="446" t="s">
        <v>665</v>
      </c>
      <c r="G44" s="445"/>
      <c r="H44" s="446" t="s">
        <v>666</v>
      </c>
    </row>
    <row r="45" spans="1:8" ht="15">
      <c r="A45" s="261"/>
      <c r="B45" s="261"/>
      <c r="C45" s="261"/>
      <c r="D45" s="447" t="s">
        <v>667</v>
      </c>
      <c r="E45" s="261"/>
      <c r="F45" s="446" t="s">
        <v>668</v>
      </c>
      <c r="G45" s="445"/>
      <c r="H45" s="446" t="s">
        <v>669</v>
      </c>
    </row>
    <row r="46" spans="1:8" ht="15">
      <c r="A46" s="261"/>
      <c r="B46" s="261"/>
      <c r="C46" s="261"/>
      <c r="D46" s="428" t="s">
        <v>670</v>
      </c>
      <c r="E46" s="261"/>
      <c r="F46" s="446" t="s">
        <v>671</v>
      </c>
      <c r="G46" s="445"/>
      <c r="H46" s="446" t="s">
        <v>672</v>
      </c>
    </row>
    <row r="47" spans="1:8" ht="15">
      <c r="A47" s="261"/>
      <c r="B47" s="261"/>
      <c r="C47" s="261"/>
      <c r="D47" s="428" t="s">
        <v>673</v>
      </c>
      <c r="E47" s="261"/>
      <c r="F47" s="446" t="s">
        <v>674</v>
      </c>
      <c r="G47" s="445"/>
      <c r="H47" s="446" t="s">
        <v>675</v>
      </c>
    </row>
    <row r="48" spans="1:8" ht="15">
      <c r="A48" s="261"/>
      <c r="B48" s="261"/>
      <c r="C48" s="261"/>
      <c r="D48" s="428" t="s">
        <v>676</v>
      </c>
      <c r="E48" s="261"/>
      <c r="F48" s="446" t="s">
        <v>677</v>
      </c>
      <c r="G48" s="445"/>
      <c r="H48" s="446" t="s">
        <v>678</v>
      </c>
    </row>
    <row r="49" spans="1:8" ht="15">
      <c r="A49" s="261"/>
      <c r="B49" s="261"/>
      <c r="C49" s="261"/>
      <c r="D49" s="447" t="s">
        <v>679</v>
      </c>
      <c r="E49" s="261"/>
      <c r="F49" s="446" t="s">
        <v>680</v>
      </c>
      <c r="G49" s="445"/>
      <c r="H49" s="446" t="s">
        <v>681</v>
      </c>
    </row>
    <row r="50" spans="1:8" ht="14.25" customHeight="1">
      <c r="A50" s="261"/>
      <c r="B50" s="261"/>
      <c r="C50" s="261"/>
      <c r="D50" s="428" t="s">
        <v>682</v>
      </c>
      <c r="E50" s="261"/>
      <c r="F50" s="446" t="s">
        <v>683</v>
      </c>
      <c r="G50" s="445"/>
      <c r="H50" s="446" t="s">
        <v>684</v>
      </c>
    </row>
    <row r="51" spans="1:8" ht="15">
      <c r="A51" s="261"/>
      <c r="B51" s="261"/>
      <c r="C51" s="261"/>
      <c r="D51" s="447" t="s">
        <v>685</v>
      </c>
      <c r="E51" s="261"/>
      <c r="F51" s="446" t="s">
        <v>686</v>
      </c>
      <c r="G51" s="445"/>
      <c r="H51" s="446" t="s">
        <v>687</v>
      </c>
    </row>
    <row r="52" spans="1:8" ht="15">
      <c r="A52" s="261"/>
      <c r="B52" s="261"/>
      <c r="C52" s="261"/>
      <c r="D52" s="447" t="s">
        <v>688</v>
      </c>
      <c r="E52" s="261"/>
      <c r="F52" s="446" t="s">
        <v>689</v>
      </c>
      <c r="G52" s="445"/>
      <c r="H52" s="446" t="s">
        <v>690</v>
      </c>
    </row>
    <row r="53" spans="1:8" ht="15">
      <c r="A53" s="261"/>
      <c r="B53" s="261"/>
      <c r="C53" s="261"/>
      <c r="D53" s="447" t="s">
        <v>691</v>
      </c>
      <c r="E53" s="261"/>
      <c r="F53" s="446" t="s">
        <v>692</v>
      </c>
      <c r="G53" s="445"/>
      <c r="H53" s="446" t="s">
        <v>693</v>
      </c>
    </row>
    <row r="54" spans="1:8" ht="15">
      <c r="A54" s="261"/>
      <c r="B54" s="261"/>
      <c r="C54" s="261"/>
      <c r="D54" s="428" t="s">
        <v>694</v>
      </c>
      <c r="E54" s="261"/>
      <c r="F54" s="446" t="s">
        <v>695</v>
      </c>
      <c r="G54" s="445"/>
      <c r="H54" s="446" t="s">
        <v>696</v>
      </c>
    </row>
    <row r="55" spans="1:8" ht="15">
      <c r="A55" s="261"/>
      <c r="B55" s="261"/>
      <c r="C55" s="261"/>
      <c r="D55" s="428" t="s">
        <v>697</v>
      </c>
      <c r="E55" s="261"/>
      <c r="F55" s="446" t="s">
        <v>698</v>
      </c>
      <c r="G55" s="445"/>
      <c r="H55" s="446" t="s">
        <v>699</v>
      </c>
    </row>
    <row r="56" spans="1:8" ht="15">
      <c r="A56" s="261"/>
      <c r="B56" s="261"/>
      <c r="C56" s="261"/>
      <c r="D56" s="428" t="s">
        <v>700</v>
      </c>
      <c r="E56" s="261"/>
      <c r="F56" s="446" t="s">
        <v>701</v>
      </c>
      <c r="G56" s="445"/>
      <c r="H56" s="427" t="s">
        <v>702</v>
      </c>
    </row>
    <row r="57" spans="1:8" ht="15">
      <c r="A57" s="261"/>
      <c r="B57" s="261"/>
      <c r="C57" s="261"/>
      <c r="D57" s="428" t="s">
        <v>703</v>
      </c>
      <c r="E57" s="261"/>
      <c r="F57" s="446" t="s">
        <v>704</v>
      </c>
      <c r="G57" s="445"/>
      <c r="H57" s="446" t="s">
        <v>705</v>
      </c>
    </row>
    <row r="58" spans="1:8" ht="15">
      <c r="A58" s="261"/>
      <c r="B58" s="261"/>
      <c r="C58" s="261"/>
      <c r="D58" s="429" t="s">
        <v>706</v>
      </c>
      <c r="E58" s="261"/>
      <c r="F58" s="446" t="s">
        <v>707</v>
      </c>
      <c r="G58" s="445"/>
      <c r="H58" s="427" t="s">
        <v>708</v>
      </c>
    </row>
    <row r="59" spans="1:8" ht="15">
      <c r="A59" s="261"/>
      <c r="B59" s="261"/>
      <c r="C59" s="261"/>
      <c r="D59" s="448" t="s">
        <v>709</v>
      </c>
      <c r="E59" s="261"/>
      <c r="F59" s="446" t="s">
        <v>710</v>
      </c>
      <c r="G59" s="445"/>
      <c r="H59" s="446" t="s">
        <v>711</v>
      </c>
    </row>
    <row r="60" spans="1:8" ht="15">
      <c r="A60" s="261"/>
      <c r="B60" s="261"/>
      <c r="C60" s="261"/>
      <c r="D60" s="448" t="s">
        <v>712</v>
      </c>
      <c r="E60" s="261"/>
      <c r="F60" s="446" t="s">
        <v>713</v>
      </c>
      <c r="G60" s="445"/>
      <c r="H60" s="446" t="s">
        <v>714</v>
      </c>
    </row>
    <row r="61" spans="1:8" ht="15">
      <c r="A61" s="261"/>
      <c r="B61" s="261"/>
      <c r="C61" s="261"/>
      <c r="D61" s="447" t="s">
        <v>715</v>
      </c>
      <c r="E61" s="261"/>
      <c r="F61" s="446" t="s">
        <v>716</v>
      </c>
      <c r="G61" s="445"/>
      <c r="H61" s="446" t="s">
        <v>717</v>
      </c>
    </row>
    <row r="62" spans="1:8" ht="15">
      <c r="A62" s="261"/>
      <c r="B62" s="261"/>
      <c r="C62" s="261"/>
      <c r="D62" s="447" t="s">
        <v>718</v>
      </c>
      <c r="E62" s="261"/>
      <c r="F62" s="446" t="s">
        <v>719</v>
      </c>
      <c r="G62" s="445"/>
      <c r="H62" s="446" t="s">
        <v>720</v>
      </c>
    </row>
    <row r="63" spans="1:8" ht="15">
      <c r="A63" s="261"/>
      <c r="B63" s="261"/>
      <c r="C63" s="261"/>
      <c r="D63" s="447" t="s">
        <v>721</v>
      </c>
      <c r="E63" s="261"/>
      <c r="F63" s="446" t="s">
        <v>722</v>
      </c>
      <c r="G63" s="445"/>
      <c r="H63" s="446" t="s">
        <v>723</v>
      </c>
    </row>
    <row r="64" spans="1:8" ht="15">
      <c r="A64" s="261"/>
      <c r="B64" s="261"/>
      <c r="C64" s="261"/>
      <c r="D64" s="447" t="s">
        <v>724</v>
      </c>
      <c r="E64" s="261"/>
      <c r="F64" s="446" t="s">
        <v>725</v>
      </c>
      <c r="G64" s="445"/>
      <c r="H64" s="446" t="s">
        <v>726</v>
      </c>
    </row>
    <row r="65" spans="1:8" ht="15">
      <c r="A65" s="261"/>
      <c r="B65" s="261"/>
      <c r="C65" s="261"/>
      <c r="D65" s="429" t="s">
        <v>727</v>
      </c>
      <c r="E65" s="261"/>
      <c r="F65" s="446" t="s">
        <v>728</v>
      </c>
      <c r="G65" s="445"/>
      <c r="H65" s="427" t="s">
        <v>729</v>
      </c>
    </row>
    <row r="66" spans="1:8" ht="15">
      <c r="A66" s="261"/>
      <c r="B66" s="261"/>
      <c r="C66" s="261"/>
      <c r="D66" s="447" t="s">
        <v>730</v>
      </c>
      <c r="E66" s="261"/>
      <c r="F66" s="446" t="s">
        <v>731</v>
      </c>
      <c r="G66" s="445"/>
      <c r="H66" s="446" t="s">
        <v>732</v>
      </c>
    </row>
    <row r="67" spans="1:8" ht="15">
      <c r="A67" s="261"/>
      <c r="B67" s="261"/>
      <c r="C67" s="261"/>
      <c r="D67" s="429" t="s">
        <v>733</v>
      </c>
      <c r="E67" s="261"/>
      <c r="F67" s="446" t="s">
        <v>734</v>
      </c>
      <c r="G67" s="445"/>
      <c r="H67" s="446" t="s">
        <v>735</v>
      </c>
    </row>
    <row r="68" spans="1:8" ht="15">
      <c r="A68" s="261"/>
      <c r="B68" s="261"/>
      <c r="C68" s="261"/>
      <c r="D68" s="447" t="s">
        <v>736</v>
      </c>
      <c r="E68" s="261"/>
      <c r="F68" s="446" t="s">
        <v>737</v>
      </c>
      <c r="G68" s="445"/>
      <c r="H68" s="446" t="s">
        <v>738</v>
      </c>
    </row>
    <row r="69" spans="1:8" ht="15">
      <c r="A69" s="261"/>
      <c r="B69" s="261"/>
      <c r="C69" s="261"/>
      <c r="D69" s="441" t="s">
        <v>739</v>
      </c>
      <c r="E69" s="261"/>
      <c r="F69" s="446" t="s">
        <v>740</v>
      </c>
      <c r="G69" s="445"/>
      <c r="H69" s="427" t="s">
        <v>741</v>
      </c>
    </row>
    <row r="70" spans="1:8" ht="15">
      <c r="A70" s="261"/>
      <c r="B70" s="261"/>
      <c r="C70" s="261"/>
      <c r="D70" s="441" t="s">
        <v>742</v>
      </c>
      <c r="E70" s="261"/>
      <c r="F70" s="446" t="s">
        <v>743</v>
      </c>
      <c r="G70" s="445"/>
      <c r="H70" s="446" t="s">
        <v>744</v>
      </c>
    </row>
    <row r="71" spans="1:8" ht="15">
      <c r="A71" s="261"/>
      <c r="B71" s="261"/>
      <c r="C71" s="261"/>
      <c r="D71" s="447" t="s">
        <v>745</v>
      </c>
      <c r="E71" s="261"/>
      <c r="F71" s="446" t="s">
        <v>746</v>
      </c>
      <c r="G71" s="445"/>
      <c r="H71" s="446" t="s">
        <v>747</v>
      </c>
    </row>
    <row r="72" spans="1:8" ht="15">
      <c r="A72" s="261"/>
      <c r="B72" s="261"/>
      <c r="C72" s="261"/>
      <c r="D72" s="428" t="s">
        <v>748</v>
      </c>
      <c r="E72" s="261"/>
      <c r="F72" s="446" t="s">
        <v>749</v>
      </c>
      <c r="G72" s="445"/>
      <c r="H72" s="446" t="s">
        <v>750</v>
      </c>
    </row>
    <row r="73" spans="1:8" ht="15">
      <c r="A73" s="261"/>
      <c r="B73" s="261"/>
      <c r="C73" s="261"/>
      <c r="D73" s="441" t="s">
        <v>751</v>
      </c>
      <c r="E73" s="261"/>
      <c r="F73" s="446" t="s">
        <v>752</v>
      </c>
      <c r="G73" s="445"/>
      <c r="H73" s="446" t="s">
        <v>753</v>
      </c>
    </row>
    <row r="74" spans="1:8" ht="15">
      <c r="A74" s="261"/>
      <c r="B74" s="261"/>
      <c r="C74" s="261"/>
      <c r="D74" s="447" t="s">
        <v>754</v>
      </c>
      <c r="E74" s="261"/>
      <c r="F74" s="446" t="s">
        <v>755</v>
      </c>
      <c r="G74" s="445"/>
      <c r="H74" s="446" t="s">
        <v>756</v>
      </c>
    </row>
    <row r="75" spans="1:8" ht="15">
      <c r="A75" s="261"/>
      <c r="B75" s="261"/>
      <c r="C75" s="261"/>
      <c r="D75" s="428" t="s">
        <v>757</v>
      </c>
      <c r="E75" s="261"/>
      <c r="F75" s="446" t="s">
        <v>758</v>
      </c>
      <c r="G75" s="445"/>
      <c r="H75" s="446" t="s">
        <v>759</v>
      </c>
    </row>
    <row r="76" spans="1:8" ht="15">
      <c r="A76" s="261"/>
      <c r="B76" s="261"/>
      <c r="C76" s="261"/>
      <c r="D76" s="441" t="s">
        <v>760</v>
      </c>
      <c r="E76" s="261"/>
      <c r="F76" s="446" t="s">
        <v>761</v>
      </c>
      <c r="G76" s="445"/>
      <c r="H76" s="446" t="s">
        <v>762</v>
      </c>
    </row>
    <row r="77" spans="1:8" ht="15">
      <c r="A77" s="261"/>
      <c r="B77" s="261"/>
      <c r="C77" s="261"/>
      <c r="D77" s="447" t="s">
        <v>763</v>
      </c>
      <c r="E77" s="261"/>
      <c r="F77" s="446" t="s">
        <v>764</v>
      </c>
      <c r="G77" s="445"/>
      <c r="H77" s="427" t="s">
        <v>765</v>
      </c>
    </row>
    <row r="78" spans="1:8" ht="15">
      <c r="A78" s="261"/>
      <c r="B78" s="261"/>
      <c r="C78" s="261"/>
      <c r="D78" s="447" t="s">
        <v>766</v>
      </c>
      <c r="E78" s="261"/>
      <c r="F78" s="446" t="s">
        <v>767</v>
      </c>
      <c r="G78" s="445"/>
      <c r="H78" s="446" t="s">
        <v>768</v>
      </c>
    </row>
    <row r="79" spans="1:8" ht="15.75" thickBot="1">
      <c r="A79" s="261"/>
      <c r="B79" s="261"/>
      <c r="C79" s="261"/>
      <c r="D79" s="428" t="s">
        <v>769</v>
      </c>
      <c r="E79" s="261"/>
      <c r="F79" s="449" t="s">
        <v>770</v>
      </c>
      <c r="G79" s="445"/>
      <c r="H79" s="446" t="s">
        <v>771</v>
      </c>
    </row>
    <row r="80" spans="1:8" ht="15">
      <c r="A80" s="261"/>
      <c r="B80" s="261"/>
      <c r="C80" s="261"/>
      <c r="D80" s="447" t="s">
        <v>772</v>
      </c>
      <c r="E80" s="261"/>
      <c r="F80" s="261"/>
      <c r="G80" s="261"/>
      <c r="H80" s="446" t="s">
        <v>773</v>
      </c>
    </row>
    <row r="81" spans="1:8" ht="15">
      <c r="A81" s="261"/>
      <c r="B81" s="261"/>
      <c r="C81" s="261"/>
      <c r="D81" s="428" t="s">
        <v>774</v>
      </c>
      <c r="E81" s="261"/>
      <c r="F81" s="261"/>
      <c r="G81" s="261"/>
      <c r="H81" s="446" t="s">
        <v>775</v>
      </c>
    </row>
    <row r="82" spans="1:8" ht="15">
      <c r="A82" s="261"/>
      <c r="B82" s="261"/>
      <c r="C82" s="261"/>
      <c r="D82" s="447" t="s">
        <v>776</v>
      </c>
      <c r="E82" s="261"/>
      <c r="F82" s="261"/>
      <c r="G82" s="261"/>
      <c r="H82" s="440" t="s">
        <v>777</v>
      </c>
    </row>
    <row r="83" spans="1:8" ht="15">
      <c r="A83" s="261"/>
      <c r="B83" s="261"/>
      <c r="C83" s="261"/>
      <c r="D83" s="447" t="s">
        <v>778</v>
      </c>
      <c r="E83" s="261"/>
      <c r="F83" s="261"/>
      <c r="G83" s="261"/>
      <c r="H83" s="446" t="s">
        <v>779</v>
      </c>
    </row>
    <row r="84" spans="1:8" ht="15">
      <c r="A84" s="261"/>
      <c r="B84" s="261"/>
      <c r="C84" s="261"/>
      <c r="D84" s="428" t="s">
        <v>780</v>
      </c>
      <c r="E84" s="261"/>
      <c r="F84" s="261"/>
      <c r="G84" s="261"/>
      <c r="H84" s="446" t="s">
        <v>781</v>
      </c>
    </row>
    <row r="85" spans="1:8" ht="15">
      <c r="A85" s="261"/>
      <c r="B85" s="261"/>
      <c r="C85" s="261"/>
      <c r="D85" s="447" t="s">
        <v>782</v>
      </c>
      <c r="E85" s="261"/>
      <c r="F85" s="261"/>
      <c r="G85" s="261"/>
      <c r="H85" s="446" t="s">
        <v>783</v>
      </c>
    </row>
    <row r="86" spans="1:8" ht="15">
      <c r="A86" s="261"/>
      <c r="B86" s="261"/>
      <c r="C86" s="261"/>
      <c r="D86" s="447" t="s">
        <v>784</v>
      </c>
      <c r="E86" s="261"/>
      <c r="F86" s="261"/>
      <c r="G86" s="261"/>
      <c r="H86" s="446" t="s">
        <v>785</v>
      </c>
    </row>
    <row r="87" spans="1:8" ht="15">
      <c r="A87" s="261"/>
      <c r="B87" s="261"/>
      <c r="C87" s="261"/>
      <c r="D87" s="447" t="s">
        <v>786</v>
      </c>
      <c r="E87" s="261"/>
      <c r="F87" s="261"/>
      <c r="G87" s="261"/>
      <c r="H87" s="446" t="s">
        <v>787</v>
      </c>
    </row>
    <row r="88" spans="1:8" ht="15">
      <c r="A88" s="261"/>
      <c r="B88" s="261"/>
      <c r="C88" s="261"/>
      <c r="D88" s="447" t="s">
        <v>788</v>
      </c>
      <c r="E88" s="261"/>
      <c r="F88" s="261"/>
      <c r="G88" s="261"/>
      <c r="H88" s="446" t="s">
        <v>789</v>
      </c>
    </row>
    <row r="89" spans="1:8" ht="15">
      <c r="A89" s="261"/>
      <c r="B89" s="261"/>
      <c r="C89" s="261"/>
      <c r="D89" s="439" t="s">
        <v>790</v>
      </c>
      <c r="E89" s="261"/>
      <c r="F89" s="261"/>
      <c r="G89" s="261"/>
      <c r="H89" s="446" t="s">
        <v>791</v>
      </c>
    </row>
    <row r="90" spans="1:8" ht="15">
      <c r="A90" s="261"/>
      <c r="B90" s="261"/>
      <c r="C90" s="261"/>
      <c r="D90" s="447" t="s">
        <v>792</v>
      </c>
      <c r="E90" s="261"/>
      <c r="F90" s="261"/>
      <c r="G90" s="261"/>
      <c r="H90" s="427" t="s">
        <v>793</v>
      </c>
    </row>
    <row r="91" spans="1:8" ht="15">
      <c r="A91" s="261"/>
      <c r="B91" s="261"/>
      <c r="C91" s="261"/>
      <c r="D91" s="447" t="s">
        <v>794</v>
      </c>
      <c r="E91" s="261"/>
      <c r="F91" s="261"/>
      <c r="G91" s="261"/>
      <c r="H91" s="440" t="s">
        <v>795</v>
      </c>
    </row>
    <row r="92" spans="1:8" ht="15">
      <c r="A92" s="261"/>
      <c r="B92" s="261"/>
      <c r="C92" s="261"/>
      <c r="D92" s="447" t="s">
        <v>796</v>
      </c>
      <c r="E92" s="261"/>
      <c r="F92" s="261"/>
      <c r="G92" s="261"/>
      <c r="H92" s="446" t="s">
        <v>797</v>
      </c>
    </row>
    <row r="93" spans="1:8" ht="15">
      <c r="A93" s="261"/>
      <c r="B93" s="261"/>
      <c r="C93" s="261"/>
      <c r="D93" s="447" t="s">
        <v>798</v>
      </c>
      <c r="E93" s="261"/>
      <c r="F93" s="261"/>
      <c r="G93" s="261"/>
      <c r="H93" s="446" t="s">
        <v>799</v>
      </c>
    </row>
    <row r="94" spans="1:8" ht="15">
      <c r="A94" s="261"/>
      <c r="B94" s="261"/>
      <c r="C94" s="261"/>
      <c r="D94" s="428" t="s">
        <v>800</v>
      </c>
      <c r="E94" s="261"/>
      <c r="F94" s="261"/>
      <c r="G94" s="261"/>
      <c r="H94" s="446" t="s">
        <v>801</v>
      </c>
    </row>
    <row r="95" spans="1:8" ht="15">
      <c r="A95" s="261"/>
      <c r="B95" s="261"/>
      <c r="C95" s="261"/>
      <c r="D95" s="447" t="s">
        <v>802</v>
      </c>
      <c r="E95" s="261"/>
      <c r="F95" s="261"/>
      <c r="G95" s="261"/>
      <c r="H95" s="446" t="s">
        <v>803</v>
      </c>
    </row>
    <row r="96" spans="1:8" ht="15.75" thickBot="1">
      <c r="A96" s="261"/>
      <c r="B96" s="261"/>
      <c r="C96" s="261"/>
      <c r="D96" s="428" t="s">
        <v>804</v>
      </c>
      <c r="E96" s="261"/>
      <c r="F96" s="261"/>
      <c r="G96" s="261"/>
      <c r="H96" s="449" t="s">
        <v>805</v>
      </c>
    </row>
    <row r="97" spans="1:8" ht="15">
      <c r="A97" s="261"/>
      <c r="B97" s="261"/>
      <c r="C97" s="261"/>
      <c r="D97" s="428" t="s">
        <v>806</v>
      </c>
      <c r="E97" s="261"/>
      <c r="F97" s="261"/>
      <c r="G97" s="261"/>
      <c r="H97" s="261"/>
    </row>
    <row r="98" spans="1:8" ht="15">
      <c r="A98" s="261"/>
      <c r="B98" s="261"/>
      <c r="C98" s="261"/>
      <c r="D98" s="429" t="s">
        <v>807</v>
      </c>
      <c r="E98" s="261"/>
      <c r="F98" s="261"/>
      <c r="G98" s="261"/>
      <c r="H98" s="261"/>
    </row>
    <row r="99" spans="1:8" ht="15">
      <c r="D99" s="447" t="s">
        <v>808</v>
      </c>
    </row>
    <row r="100" spans="1:8" ht="15">
      <c r="D100" s="447" t="s">
        <v>809</v>
      </c>
    </row>
    <row r="101" spans="1:8" ht="15">
      <c r="D101" s="428" t="s">
        <v>810</v>
      </c>
    </row>
    <row r="102" spans="1:8" ht="15">
      <c r="D102" s="447" t="s">
        <v>811</v>
      </c>
    </row>
    <row r="103" spans="1:8" ht="15">
      <c r="D103" s="439" t="s">
        <v>812</v>
      </c>
    </row>
    <row r="104" spans="1:8" ht="15">
      <c r="D104" s="429" t="s">
        <v>813</v>
      </c>
    </row>
    <row r="105" spans="1:8" ht="15">
      <c r="D105" s="428" t="s">
        <v>814</v>
      </c>
    </row>
    <row r="106" spans="1:8" ht="15">
      <c r="D106" s="428" t="s">
        <v>815</v>
      </c>
    </row>
    <row r="107" spans="1:8" ht="15">
      <c r="D107" s="428" t="s">
        <v>816</v>
      </c>
    </row>
    <row r="108" spans="1:8" ht="15">
      <c r="D108" s="428" t="s">
        <v>817</v>
      </c>
    </row>
    <row r="109" spans="1:8" ht="15">
      <c r="D109" s="428" t="s">
        <v>818</v>
      </c>
    </row>
    <row r="110" spans="1:8" ht="15">
      <c r="D110" s="429" t="s">
        <v>819</v>
      </c>
    </row>
    <row r="111" spans="1:8" ht="15">
      <c r="D111" s="428" t="s">
        <v>820</v>
      </c>
    </row>
    <row r="112" spans="1:8" ht="15">
      <c r="D112" s="447" t="s">
        <v>821</v>
      </c>
    </row>
    <row r="113" spans="4:4" ht="15">
      <c r="D113" s="428" t="s">
        <v>822</v>
      </c>
    </row>
    <row r="114" spans="4:4" ht="15">
      <c r="D114" s="447" t="s">
        <v>823</v>
      </c>
    </row>
    <row r="115" spans="4:4" ht="15">
      <c r="D115" s="447" t="s">
        <v>824</v>
      </c>
    </row>
    <row r="116" spans="4:4" ht="15">
      <c r="D116" s="428" t="s">
        <v>825</v>
      </c>
    </row>
    <row r="117" spans="4:4" ht="15">
      <c r="D117" s="447" t="s">
        <v>826</v>
      </c>
    </row>
    <row r="118" spans="4:4" ht="15">
      <c r="D118" s="448" t="s">
        <v>827</v>
      </c>
    </row>
    <row r="119" spans="4:4" ht="15">
      <c r="D119" s="447" t="s">
        <v>828</v>
      </c>
    </row>
    <row r="120" spans="4:4" ht="15">
      <c r="D120" s="428" t="s">
        <v>829</v>
      </c>
    </row>
    <row r="121" spans="4:4" ht="15">
      <c r="D121" s="428" t="s">
        <v>830</v>
      </c>
    </row>
    <row r="122" spans="4:4" ht="15">
      <c r="D122" s="428" t="s">
        <v>831</v>
      </c>
    </row>
    <row r="123" spans="4:4" ht="15">
      <c r="D123" s="430" t="s">
        <v>832</v>
      </c>
    </row>
    <row r="124" spans="4:4" ht="15">
      <c r="D124" s="428" t="s">
        <v>833</v>
      </c>
    </row>
    <row r="125" spans="4:4" ht="15">
      <c r="D125" s="428" t="s">
        <v>834</v>
      </c>
    </row>
    <row r="126" spans="4:4" ht="15">
      <c r="D126" s="428" t="s">
        <v>835</v>
      </c>
    </row>
    <row r="127" spans="4:4" ht="15">
      <c r="D127" s="428" t="s">
        <v>836</v>
      </c>
    </row>
    <row r="128" spans="4:4" ht="15">
      <c r="D128" s="447" t="s">
        <v>837</v>
      </c>
    </row>
    <row r="129" spans="4:4" ht="15">
      <c r="D129" s="447" t="s">
        <v>838</v>
      </c>
    </row>
    <row r="130" spans="4:4" ht="15">
      <c r="D130" s="447" t="s">
        <v>839</v>
      </c>
    </row>
    <row r="131" spans="4:4" ht="15">
      <c r="D131" s="447" t="s">
        <v>840</v>
      </c>
    </row>
    <row r="132" spans="4:4" ht="15">
      <c r="D132" s="447" t="s">
        <v>841</v>
      </c>
    </row>
    <row r="133" spans="4:4" ht="15">
      <c r="D133" s="428" t="s">
        <v>842</v>
      </c>
    </row>
    <row r="134" spans="4:4" ht="15">
      <c r="D134" s="447" t="s">
        <v>843</v>
      </c>
    </row>
    <row r="135" spans="4:4" ht="15">
      <c r="D135" s="429" t="s">
        <v>844</v>
      </c>
    </row>
    <row r="136" spans="4:4" ht="15">
      <c r="D136" s="447" t="s">
        <v>845</v>
      </c>
    </row>
    <row r="137" spans="4:4" ht="15">
      <c r="D137" s="447" t="s">
        <v>846</v>
      </c>
    </row>
    <row r="138" spans="4:4" ht="15">
      <c r="D138" s="439" t="s">
        <v>847</v>
      </c>
    </row>
    <row r="139" spans="4:4" ht="15">
      <c r="D139" s="428" t="s">
        <v>848</v>
      </c>
    </row>
    <row r="140" spans="4:4" ht="15">
      <c r="D140" s="428" t="s">
        <v>849</v>
      </c>
    </row>
    <row r="141" spans="4:4" ht="15">
      <c r="D141" s="428" t="s">
        <v>850</v>
      </c>
    </row>
    <row r="142" spans="4:4" ht="15">
      <c r="D142" s="428" t="s">
        <v>850</v>
      </c>
    </row>
    <row r="143" spans="4:4" ht="15">
      <c r="D143" s="428" t="s">
        <v>851</v>
      </c>
    </row>
    <row r="144" spans="4:4" ht="15">
      <c r="D144" s="428" t="s">
        <v>851</v>
      </c>
    </row>
    <row r="145" spans="4:4" ht="15">
      <c r="D145" s="428" t="s">
        <v>852</v>
      </c>
    </row>
    <row r="146" spans="4:4" ht="15">
      <c r="D146" s="429" t="s">
        <v>852</v>
      </c>
    </row>
    <row r="147" spans="4:4" ht="15">
      <c r="D147" s="428" t="s">
        <v>853</v>
      </c>
    </row>
    <row r="148" spans="4:4" ht="15">
      <c r="D148" s="428" t="s">
        <v>853</v>
      </c>
    </row>
    <row r="149" spans="4:4" ht="15">
      <c r="D149" s="428" t="s">
        <v>854</v>
      </c>
    </row>
    <row r="150" spans="4:4" ht="15">
      <c r="D150" s="428" t="s">
        <v>854</v>
      </c>
    </row>
    <row r="151" spans="4:4" ht="15">
      <c r="D151" s="447" t="s">
        <v>855</v>
      </c>
    </row>
    <row r="152" spans="4:4" ht="15">
      <c r="D152" s="447" t="s">
        <v>856</v>
      </c>
    </row>
    <row r="153" spans="4:4" ht="15">
      <c r="D153" s="447" t="s">
        <v>857</v>
      </c>
    </row>
    <row r="154" spans="4:4" ht="15">
      <c r="D154" s="428" t="s">
        <v>858</v>
      </c>
    </row>
    <row r="155" spans="4:4" ht="15">
      <c r="D155" s="428" t="s">
        <v>859</v>
      </c>
    </row>
    <row r="156" spans="4:4" ht="15">
      <c r="D156" s="428" t="s">
        <v>860</v>
      </c>
    </row>
    <row r="157" spans="4:4" ht="15">
      <c r="D157" s="428" t="s">
        <v>861</v>
      </c>
    </row>
    <row r="158" spans="4:4" ht="15.75" thickBot="1">
      <c r="D158" s="450" t="s">
        <v>862</v>
      </c>
    </row>
  </sheetData>
  <sheetProtection algorithmName="SHA-512" hashValue="5USsKrgOa9JNKCfilCpejClTd4hL5WLy0+qhquSbi5nKSeyEcF0NqBveaDCuuyb3ub5iAkrod6mf4T6JU4cmWg==" saltValue="6G8ogBNVkmDs+EmWHgitMQ==" spinCount="100000" sheet="1" objects="1" scenarios="1"/>
  <mergeCells count="4">
    <mergeCell ref="B2:B3"/>
    <mergeCell ref="D2:D3"/>
    <mergeCell ref="F2:F3"/>
    <mergeCell ref="H2:H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1:F47"/>
  <sheetViews>
    <sheetView workbookViewId="0">
      <selection activeCell="B2" sqref="B2:B3"/>
    </sheetView>
  </sheetViews>
  <sheetFormatPr defaultRowHeight="12.75"/>
  <cols>
    <col min="2" max="2" width="54.28515625" customWidth="1"/>
    <col min="4" max="4" width="55.7109375" customWidth="1"/>
    <col min="6" max="6" width="55.7109375" customWidth="1"/>
  </cols>
  <sheetData>
    <row r="1" spans="2:6" ht="13.5" thickBot="1"/>
    <row r="2" spans="2:6" ht="12.75" customHeight="1">
      <c r="B2" s="948" t="s">
        <v>467</v>
      </c>
      <c r="D2" s="948" t="s">
        <v>486</v>
      </c>
      <c r="F2" s="948" t="s">
        <v>485</v>
      </c>
    </row>
    <row r="3" spans="2:6" ht="12.75" customHeight="1" thickBot="1">
      <c r="B3" s="949"/>
      <c r="D3" s="949"/>
      <c r="F3" s="949"/>
    </row>
    <row r="4" spans="2:6" ht="14.25">
      <c r="B4" s="432" t="s">
        <v>423</v>
      </c>
      <c r="D4" s="432" t="s">
        <v>468</v>
      </c>
      <c r="F4" s="432" t="s">
        <v>487</v>
      </c>
    </row>
    <row r="5" spans="2:6" ht="14.25">
      <c r="B5" s="433" t="s">
        <v>424</v>
      </c>
      <c r="D5" s="433" t="s">
        <v>469</v>
      </c>
      <c r="F5" s="433" t="s">
        <v>488</v>
      </c>
    </row>
    <row r="6" spans="2:6" ht="14.25">
      <c r="B6" s="433" t="s">
        <v>425</v>
      </c>
      <c r="D6" s="433" t="s">
        <v>470</v>
      </c>
      <c r="F6" s="433" t="s">
        <v>489</v>
      </c>
    </row>
    <row r="7" spans="2:6" ht="14.25">
      <c r="B7" s="433" t="s">
        <v>426</v>
      </c>
      <c r="D7" s="433" t="s">
        <v>471</v>
      </c>
      <c r="F7" s="433" t="s">
        <v>490</v>
      </c>
    </row>
    <row r="8" spans="2:6" ht="14.25">
      <c r="B8" s="433" t="s">
        <v>427</v>
      </c>
      <c r="D8" s="433" t="s">
        <v>472</v>
      </c>
      <c r="F8" s="433" t="s">
        <v>491</v>
      </c>
    </row>
    <row r="9" spans="2:6" ht="14.25">
      <c r="B9" s="433" t="s">
        <v>428</v>
      </c>
      <c r="D9" s="433" t="s">
        <v>473</v>
      </c>
      <c r="F9" s="433" t="s">
        <v>493</v>
      </c>
    </row>
    <row r="10" spans="2:6" ht="14.25">
      <c r="B10" s="433" t="s">
        <v>429</v>
      </c>
      <c r="D10" s="433" t="s">
        <v>474</v>
      </c>
      <c r="F10" s="433" t="s">
        <v>492</v>
      </c>
    </row>
    <row r="11" spans="2:6" ht="14.25">
      <c r="B11" s="433" t="s">
        <v>430</v>
      </c>
      <c r="D11" s="433" t="s">
        <v>475</v>
      </c>
      <c r="F11" s="433" t="s">
        <v>494</v>
      </c>
    </row>
    <row r="12" spans="2:6" ht="14.25">
      <c r="B12" s="433" t="s">
        <v>431</v>
      </c>
      <c r="D12" s="433" t="s">
        <v>476</v>
      </c>
      <c r="F12" s="433" t="s">
        <v>495</v>
      </c>
    </row>
    <row r="13" spans="2:6" ht="14.25">
      <c r="B13" s="433" t="s">
        <v>432</v>
      </c>
      <c r="D13" s="433" t="s">
        <v>477</v>
      </c>
      <c r="F13" s="433" t="s">
        <v>496</v>
      </c>
    </row>
    <row r="14" spans="2:6" ht="15" thickBot="1">
      <c r="B14" s="433" t="s">
        <v>433</v>
      </c>
      <c r="D14" s="433" t="s">
        <v>478</v>
      </c>
      <c r="F14" s="434" t="s">
        <v>497</v>
      </c>
    </row>
    <row r="15" spans="2:6" ht="14.25">
      <c r="B15" s="433" t="s">
        <v>434</v>
      </c>
      <c r="D15" s="433" t="s">
        <v>479</v>
      </c>
      <c r="F15" s="431"/>
    </row>
    <row r="16" spans="2:6" ht="14.25">
      <c r="B16" s="433" t="s">
        <v>435</v>
      </c>
      <c r="D16" s="433" t="s">
        <v>480</v>
      </c>
      <c r="F16" s="431"/>
    </row>
    <row r="17" spans="2:6" ht="14.25">
      <c r="B17" s="433" t="s">
        <v>436</v>
      </c>
      <c r="D17" s="433" t="s">
        <v>481</v>
      </c>
      <c r="F17" s="431"/>
    </row>
    <row r="18" spans="2:6" ht="14.25">
      <c r="B18" s="433" t="s">
        <v>437</v>
      </c>
      <c r="D18" s="433" t="s">
        <v>482</v>
      </c>
      <c r="F18" s="431"/>
    </row>
    <row r="19" spans="2:6" ht="14.25">
      <c r="B19" s="433" t="s">
        <v>438</v>
      </c>
      <c r="D19" s="433" t="s">
        <v>483</v>
      </c>
      <c r="F19" s="431"/>
    </row>
    <row r="20" spans="2:6" ht="15" thickBot="1">
      <c r="B20" s="433" t="s">
        <v>439</v>
      </c>
      <c r="D20" s="434" t="s">
        <v>484</v>
      </c>
      <c r="F20" s="431"/>
    </row>
    <row r="21" spans="2:6" ht="14.25">
      <c r="B21" s="433" t="s">
        <v>440</v>
      </c>
      <c r="D21" s="431"/>
    </row>
    <row r="22" spans="2:6" ht="14.25">
      <c r="B22" s="433" t="s">
        <v>441</v>
      </c>
      <c r="D22" s="431"/>
    </row>
    <row r="23" spans="2:6" ht="14.25">
      <c r="B23" s="433" t="s">
        <v>442</v>
      </c>
      <c r="D23" s="431"/>
    </row>
    <row r="24" spans="2:6" ht="14.25">
      <c r="B24" s="433" t="s">
        <v>443</v>
      </c>
      <c r="D24" s="431"/>
    </row>
    <row r="25" spans="2:6" ht="14.25">
      <c r="B25" s="433" t="s">
        <v>444</v>
      </c>
      <c r="D25" s="431"/>
    </row>
    <row r="26" spans="2:6" ht="14.25">
      <c r="B26" s="433" t="s">
        <v>445</v>
      </c>
      <c r="D26" s="431"/>
    </row>
    <row r="27" spans="2:6" ht="14.25">
      <c r="B27" s="433" t="s">
        <v>446</v>
      </c>
      <c r="D27" s="431"/>
    </row>
    <row r="28" spans="2:6" ht="14.25">
      <c r="B28" s="433" t="s">
        <v>447</v>
      </c>
      <c r="D28" s="431"/>
    </row>
    <row r="29" spans="2:6" ht="14.25">
      <c r="B29" s="433" t="s">
        <v>448</v>
      </c>
      <c r="D29" s="431"/>
    </row>
    <row r="30" spans="2:6" ht="14.25">
      <c r="B30" s="433" t="s">
        <v>449</v>
      </c>
      <c r="D30" s="431"/>
    </row>
    <row r="31" spans="2:6" ht="14.25">
      <c r="B31" s="433" t="s">
        <v>450</v>
      </c>
      <c r="D31" s="431"/>
    </row>
    <row r="32" spans="2:6" ht="14.25">
      <c r="B32" s="433" t="s">
        <v>451</v>
      </c>
      <c r="D32" s="431"/>
    </row>
    <row r="33" spans="2:4" ht="14.25">
      <c r="B33" s="433" t="s">
        <v>452</v>
      </c>
      <c r="D33" s="431"/>
    </row>
    <row r="34" spans="2:4" ht="14.25">
      <c r="B34" s="433" t="s">
        <v>453</v>
      </c>
      <c r="D34" s="431"/>
    </row>
    <row r="35" spans="2:4" ht="14.25">
      <c r="B35" s="433" t="s">
        <v>454</v>
      </c>
      <c r="D35" s="431"/>
    </row>
    <row r="36" spans="2:4" ht="14.25">
      <c r="B36" s="433" t="s">
        <v>455</v>
      </c>
      <c r="D36" s="431"/>
    </row>
    <row r="37" spans="2:4" ht="14.25">
      <c r="B37" s="433" t="s">
        <v>456</v>
      </c>
      <c r="D37" s="431"/>
    </row>
    <row r="38" spans="2:4" ht="14.25">
      <c r="B38" s="433" t="s">
        <v>457</v>
      </c>
      <c r="D38" s="431"/>
    </row>
    <row r="39" spans="2:4" ht="14.25">
      <c r="B39" s="433" t="s">
        <v>458</v>
      </c>
      <c r="D39" s="431"/>
    </row>
    <row r="40" spans="2:4" ht="14.25">
      <c r="B40" s="433" t="s">
        <v>459</v>
      </c>
      <c r="D40" s="431"/>
    </row>
    <row r="41" spans="2:4" ht="14.25">
      <c r="B41" s="433" t="s">
        <v>460</v>
      </c>
      <c r="D41" s="431"/>
    </row>
    <row r="42" spans="2:4" ht="14.25">
      <c r="B42" s="433" t="s">
        <v>461</v>
      </c>
      <c r="D42" s="431"/>
    </row>
    <row r="43" spans="2:4" ht="14.25">
      <c r="B43" s="433" t="s">
        <v>462</v>
      </c>
      <c r="D43" s="431"/>
    </row>
    <row r="44" spans="2:4" ht="14.25">
      <c r="B44" s="433" t="s">
        <v>463</v>
      </c>
      <c r="D44" s="431"/>
    </row>
    <row r="45" spans="2:4" ht="14.25">
      <c r="B45" s="433" t="s">
        <v>464</v>
      </c>
      <c r="D45" s="431"/>
    </row>
    <row r="46" spans="2:4" ht="14.25">
      <c r="B46" s="433" t="s">
        <v>465</v>
      </c>
      <c r="D46" s="431"/>
    </row>
    <row r="47" spans="2:4" ht="15" thickBot="1">
      <c r="B47" s="434" t="s">
        <v>466</v>
      </c>
      <c r="D47" s="431"/>
    </row>
  </sheetData>
  <sheetProtection algorithmName="SHA-512" hashValue="zZZdNhAyYW9Ip15C33uupO+zL828kJSM2ph0utDl/Xhp5GWFZNU1/aidzisViAz8kwZTKLtgssH9md81c7xqAQ==" saltValue="YVkAceX1+qJJ1mwF+Xs44w==" spinCount="100000" sheet="1" objects="1" scenarios="1"/>
  <mergeCells count="3">
    <mergeCell ref="B2:B3"/>
    <mergeCell ref="D2:D3"/>
    <mergeCell ref="F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pageSetUpPr fitToPage="1"/>
  </sheetPr>
  <dimension ref="A1:CZ511"/>
  <sheetViews>
    <sheetView zoomScale="50" zoomScaleNormal="50" workbookViewId="0">
      <selection activeCell="B30" sqref="B30"/>
    </sheetView>
  </sheetViews>
  <sheetFormatPr defaultRowHeight="28.5" customHeight="1"/>
  <cols>
    <col min="1" max="1" width="6.85546875" style="12" customWidth="1"/>
    <col min="2" max="2" width="51.5703125" style="11" customWidth="1"/>
    <col min="3" max="27" width="11.7109375" style="6" customWidth="1"/>
    <col min="28" max="28" width="0.28515625" style="105" customWidth="1"/>
    <col min="29" max="29" width="0.28515625" style="105" hidden="1" customWidth="1"/>
    <col min="30" max="30" width="11.85546875" style="105" hidden="1" customWidth="1"/>
    <col min="31" max="31" width="12.5703125" style="105" hidden="1" customWidth="1"/>
    <col min="32" max="32" width="11.42578125" style="105" hidden="1" customWidth="1"/>
    <col min="33" max="33" width="14.28515625" style="105" hidden="1" customWidth="1"/>
    <col min="34" max="34" width="19" style="105" hidden="1" customWidth="1"/>
    <col min="35" max="35" width="9.140625" style="105" hidden="1" customWidth="1"/>
    <col min="36" max="36" width="42.85546875" style="105" hidden="1" customWidth="1"/>
    <col min="37" max="37" width="21.7109375" style="105" hidden="1" customWidth="1"/>
    <col min="38" max="38" width="23.140625" style="105" hidden="1" customWidth="1"/>
    <col min="39" max="54" width="9.140625" style="105" customWidth="1"/>
    <col min="55" max="60" width="9.140625" style="12" customWidth="1"/>
    <col min="61" max="16384" width="9.140625" style="6"/>
  </cols>
  <sheetData>
    <row r="1" spans="1:104" s="10" customFormat="1" ht="18.75" customHeight="1">
      <c r="A1" s="14"/>
      <c r="B1" s="960" t="s">
        <v>60</v>
      </c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109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</row>
    <row r="2" spans="1:104" s="10" customFormat="1" ht="50.25" customHeight="1" thickBot="1">
      <c r="A2" s="14"/>
      <c r="B2" s="962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110"/>
      <c r="AB2" s="114"/>
      <c r="AC2" s="114"/>
      <c r="AD2" s="114"/>
      <c r="AE2" s="114"/>
      <c r="AF2" s="114"/>
      <c r="AG2" s="114"/>
      <c r="AH2" s="114"/>
      <c r="AI2" s="114"/>
      <c r="AJ2" s="354"/>
      <c r="AK2" s="354"/>
      <c r="AL2" s="354"/>
      <c r="AM2" s="354"/>
      <c r="AN2" s="354"/>
      <c r="AO2" s="354"/>
      <c r="AP2" s="354"/>
      <c r="AQ2" s="114"/>
      <c r="AR2" s="114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s="10" customFormat="1" ht="32.25" hidden="1" customHeight="1">
      <c r="A3" s="14"/>
      <c r="B3" s="111"/>
      <c r="C3" s="111">
        <v>15</v>
      </c>
      <c r="D3" s="111">
        <v>14</v>
      </c>
      <c r="E3" s="111"/>
      <c r="F3" s="111"/>
      <c r="G3" s="111"/>
      <c r="H3" s="111">
        <v>20</v>
      </c>
      <c r="I3" s="111"/>
      <c r="J3" s="111"/>
      <c r="K3" s="111"/>
      <c r="L3" s="111"/>
      <c r="M3" s="111">
        <v>25</v>
      </c>
      <c r="N3" s="111"/>
      <c r="O3" s="111"/>
      <c r="P3" s="111"/>
      <c r="Q3" s="111"/>
      <c r="R3" s="111">
        <v>35</v>
      </c>
      <c r="S3" s="111"/>
      <c r="T3" s="111"/>
      <c r="U3" s="111"/>
      <c r="V3" s="111"/>
      <c r="W3" s="111">
        <v>45</v>
      </c>
      <c r="X3" s="111"/>
      <c r="Y3" s="111"/>
      <c r="Z3" s="111"/>
      <c r="AA3" s="183"/>
      <c r="AB3" s="140"/>
      <c r="AC3" s="140"/>
      <c r="AD3" s="140"/>
      <c r="AE3" s="140"/>
      <c r="AF3" s="140"/>
      <c r="AG3" s="140"/>
      <c r="AH3" s="140"/>
      <c r="AI3" s="140"/>
      <c r="AJ3" s="355"/>
      <c r="AK3" s="355"/>
      <c r="AL3" s="355"/>
      <c r="AM3" s="355"/>
      <c r="AN3" s="355"/>
      <c r="AO3" s="354"/>
      <c r="AP3" s="354"/>
      <c r="AQ3" s="114"/>
      <c r="AR3" s="114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32.25" hidden="1" customHeight="1" thickBot="1">
      <c r="B4" s="112"/>
      <c r="C4" s="158">
        <v>435</v>
      </c>
      <c r="D4" s="158">
        <v>406</v>
      </c>
      <c r="E4" s="158"/>
      <c r="F4" s="158"/>
      <c r="G4" s="158"/>
      <c r="H4" s="158">
        <v>580</v>
      </c>
      <c r="I4" s="158"/>
      <c r="J4" s="158"/>
      <c r="K4" s="158"/>
      <c r="L4" s="158"/>
      <c r="M4" s="158">
        <v>725</v>
      </c>
      <c r="N4" s="158"/>
      <c r="O4" s="158"/>
      <c r="P4" s="158"/>
      <c r="Q4" s="158"/>
      <c r="R4" s="158">
        <v>1015</v>
      </c>
      <c r="S4" s="158"/>
      <c r="T4" s="158"/>
      <c r="U4" s="158"/>
      <c r="V4" s="158"/>
      <c r="W4" s="158">
        <v>1305</v>
      </c>
      <c r="X4" s="158"/>
      <c r="Y4" s="158"/>
      <c r="Z4" s="158"/>
      <c r="AA4" s="184"/>
      <c r="AB4" s="141"/>
      <c r="AC4" s="142"/>
      <c r="AD4" s="142"/>
      <c r="AE4" s="142"/>
      <c r="AF4" s="142"/>
      <c r="AG4" s="142"/>
      <c r="AH4" s="142"/>
      <c r="AI4" s="142"/>
      <c r="AJ4" s="356"/>
      <c r="AK4" s="356"/>
      <c r="AL4" s="356"/>
      <c r="AM4" s="356"/>
      <c r="AN4" s="356"/>
      <c r="AO4" s="357"/>
      <c r="AP4" s="357"/>
      <c r="AQ4" s="115"/>
      <c r="AR4" s="115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</row>
    <row r="5" spans="1:104" ht="23.25" customHeight="1" thickTop="1" thickBot="1">
      <c r="A5" s="16"/>
      <c r="B5" s="71"/>
      <c r="C5" s="964" t="s">
        <v>34</v>
      </c>
      <c r="D5" s="965"/>
      <c r="E5" s="965"/>
      <c r="F5" s="965"/>
      <c r="G5" s="965"/>
      <c r="H5" s="952" t="s">
        <v>63</v>
      </c>
      <c r="I5" s="953"/>
      <c r="J5" s="953"/>
      <c r="K5" s="953"/>
      <c r="L5" s="954"/>
      <c r="M5" s="953" t="s">
        <v>35</v>
      </c>
      <c r="N5" s="953"/>
      <c r="O5" s="953"/>
      <c r="P5" s="953"/>
      <c r="Q5" s="953"/>
      <c r="R5" s="952" t="s">
        <v>36</v>
      </c>
      <c r="S5" s="953"/>
      <c r="T5" s="953"/>
      <c r="U5" s="953"/>
      <c r="V5" s="954"/>
      <c r="W5" s="965" t="s">
        <v>37</v>
      </c>
      <c r="X5" s="965"/>
      <c r="Y5" s="965"/>
      <c r="Z5" s="965"/>
      <c r="AA5" s="966"/>
      <c r="AB5" s="115"/>
      <c r="AC5" s="116"/>
      <c r="AD5" s="116"/>
      <c r="AE5" s="117"/>
      <c r="AF5" s="117"/>
      <c r="AG5" s="116"/>
      <c r="AH5" s="116"/>
      <c r="AI5" s="115"/>
      <c r="AJ5" s="357"/>
      <c r="AK5" s="357"/>
      <c r="AL5" s="357"/>
      <c r="AM5" s="357"/>
      <c r="AN5" s="357"/>
      <c r="AO5" s="357"/>
      <c r="AP5" s="357"/>
      <c r="AQ5" s="115"/>
      <c r="AR5" s="115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</row>
    <row r="6" spans="1:104" s="9" customFormat="1" ht="30.75" customHeight="1" thickTop="1" thickBot="1">
      <c r="A6" s="16"/>
      <c r="B6" s="143"/>
      <c r="C6" s="144">
        <v>850</v>
      </c>
      <c r="D6" s="145">
        <v>900</v>
      </c>
      <c r="E6" s="145">
        <v>950</v>
      </c>
      <c r="F6" s="145">
        <v>1000</v>
      </c>
      <c r="G6" s="288">
        <v>1050</v>
      </c>
      <c r="H6" s="290">
        <v>850</v>
      </c>
      <c r="I6" s="147">
        <v>900</v>
      </c>
      <c r="J6" s="147">
        <v>950</v>
      </c>
      <c r="K6" s="147">
        <v>1000</v>
      </c>
      <c r="L6" s="291">
        <v>1050</v>
      </c>
      <c r="M6" s="148">
        <v>850</v>
      </c>
      <c r="N6" s="145">
        <v>900</v>
      </c>
      <c r="O6" s="145">
        <v>950</v>
      </c>
      <c r="P6" s="145">
        <v>1000</v>
      </c>
      <c r="Q6" s="288">
        <v>1050</v>
      </c>
      <c r="R6" s="293">
        <v>850</v>
      </c>
      <c r="S6" s="145">
        <v>900</v>
      </c>
      <c r="T6" s="145">
        <v>950</v>
      </c>
      <c r="U6" s="145">
        <v>1000</v>
      </c>
      <c r="V6" s="294">
        <v>1050</v>
      </c>
      <c r="W6" s="148">
        <v>850</v>
      </c>
      <c r="X6" s="145">
        <v>900</v>
      </c>
      <c r="Y6" s="145">
        <v>950</v>
      </c>
      <c r="Z6" s="145">
        <v>1000</v>
      </c>
      <c r="AA6" s="146">
        <v>1050</v>
      </c>
      <c r="AB6" s="115"/>
      <c r="AC6" s="116"/>
      <c r="AD6" s="116"/>
      <c r="AE6" s="117"/>
      <c r="AF6" s="117"/>
      <c r="AG6" s="116"/>
      <c r="AH6" s="116"/>
      <c r="AI6" s="115"/>
      <c r="AJ6" s="357"/>
      <c r="AK6" s="357"/>
      <c r="AL6" s="357"/>
      <c r="AM6" s="357"/>
      <c r="AN6" s="357"/>
      <c r="AO6" s="357"/>
      <c r="AP6" s="357"/>
      <c r="AQ6" s="115"/>
      <c r="AR6" s="11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4" ht="29.1" customHeight="1">
      <c r="A7" s="13"/>
      <c r="B7" s="322" t="s">
        <v>45</v>
      </c>
      <c r="C7" s="323">
        <f>'Прайс двери'!$G$136+$C$4</f>
        <v>4625</v>
      </c>
      <c r="D7" s="324">
        <f t="shared" ref="D7:G11" si="0">C7+$D$4</f>
        <v>5031</v>
      </c>
      <c r="E7" s="324">
        <f t="shared" si="0"/>
        <v>5437</v>
      </c>
      <c r="F7" s="324">
        <f t="shared" si="0"/>
        <v>5843</v>
      </c>
      <c r="G7" s="325">
        <f t="shared" si="0"/>
        <v>6249</v>
      </c>
      <c r="H7" s="326">
        <f>'Прайс двери'!$G$136+$H$4</f>
        <v>4770</v>
      </c>
      <c r="I7" s="324">
        <f t="shared" ref="I7:L11" si="1">H7+$D$4</f>
        <v>5176</v>
      </c>
      <c r="J7" s="324">
        <f t="shared" si="1"/>
        <v>5582</v>
      </c>
      <c r="K7" s="324">
        <f t="shared" si="1"/>
        <v>5988</v>
      </c>
      <c r="L7" s="327">
        <f t="shared" si="1"/>
        <v>6394</v>
      </c>
      <c r="M7" s="328">
        <f>'Прайс двери'!$G$136+$M$4</f>
        <v>4915</v>
      </c>
      <c r="N7" s="324">
        <f>M7+$D$4</f>
        <v>5321</v>
      </c>
      <c r="O7" s="324">
        <f>N7+$D$4</f>
        <v>5727</v>
      </c>
      <c r="P7" s="324">
        <f>O7+$D$4</f>
        <v>6133</v>
      </c>
      <c r="Q7" s="325">
        <f>P7+$D$4</f>
        <v>6539</v>
      </c>
      <c r="R7" s="326">
        <f>'Прайс двери'!$G$136+$R$4</f>
        <v>5205</v>
      </c>
      <c r="S7" s="324">
        <f t="shared" ref="S7:V22" si="2">R7+$D$4</f>
        <v>5611</v>
      </c>
      <c r="T7" s="324">
        <f t="shared" si="2"/>
        <v>6017</v>
      </c>
      <c r="U7" s="324">
        <f t="shared" si="2"/>
        <v>6423</v>
      </c>
      <c r="V7" s="327">
        <f t="shared" si="2"/>
        <v>6829</v>
      </c>
      <c r="W7" s="328">
        <f>'Прайс двери'!$G$136+$W$4</f>
        <v>5495</v>
      </c>
      <c r="X7" s="324">
        <f t="shared" ref="X7:AA13" si="3">W7+$D$4</f>
        <v>5901</v>
      </c>
      <c r="Y7" s="324">
        <f t="shared" si="3"/>
        <v>6307</v>
      </c>
      <c r="Z7" s="324">
        <f t="shared" si="3"/>
        <v>6713</v>
      </c>
      <c r="AA7" s="329">
        <f t="shared" si="3"/>
        <v>7119</v>
      </c>
      <c r="AB7" s="115"/>
      <c r="AC7" s="116" t="s">
        <v>64</v>
      </c>
      <c r="AD7" s="118" t="e">
        <f>AD12*#REF!</f>
        <v>#REF!</v>
      </c>
      <c r="AE7" s="119" t="e">
        <f>AE12*#REF!</f>
        <v>#REF!</v>
      </c>
      <c r="AF7" s="119"/>
      <c r="AG7" s="118"/>
      <c r="AH7" s="118"/>
      <c r="AI7" s="115"/>
      <c r="AJ7" s="357"/>
      <c r="AK7" s="357"/>
      <c r="AL7" s="357"/>
      <c r="AM7" s="357"/>
      <c r="AN7" s="357"/>
      <c r="AO7" s="357"/>
      <c r="AP7" s="357"/>
      <c r="AQ7" s="115"/>
      <c r="AR7" s="115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</row>
    <row r="8" spans="1:104" ht="29.1" customHeight="1">
      <c r="A8" s="13"/>
      <c r="B8" s="330" t="s">
        <v>46</v>
      </c>
      <c r="C8" s="296">
        <f>'Прайс двери'!$G$149+$C$4</f>
        <v>4635</v>
      </c>
      <c r="D8" s="297">
        <f t="shared" si="0"/>
        <v>5041</v>
      </c>
      <c r="E8" s="297">
        <f t="shared" si="0"/>
        <v>5447</v>
      </c>
      <c r="F8" s="297">
        <f t="shared" si="0"/>
        <v>5853</v>
      </c>
      <c r="G8" s="298">
        <f t="shared" si="0"/>
        <v>6259</v>
      </c>
      <c r="H8" s="299">
        <f>'Прайс двери'!$G$149+$H$4</f>
        <v>4780</v>
      </c>
      <c r="I8" s="297">
        <f t="shared" si="1"/>
        <v>5186</v>
      </c>
      <c r="J8" s="297">
        <f t="shared" si="1"/>
        <v>5592</v>
      </c>
      <c r="K8" s="297">
        <f t="shared" si="1"/>
        <v>5998</v>
      </c>
      <c r="L8" s="300">
        <f t="shared" si="1"/>
        <v>6404</v>
      </c>
      <c r="M8" s="301">
        <f>'Прайс двери'!$G$149+$M$4</f>
        <v>4925</v>
      </c>
      <c r="N8" s="297">
        <f t="shared" ref="N8:Q22" si="4">M8+$D$4</f>
        <v>5331</v>
      </c>
      <c r="O8" s="297">
        <f t="shared" si="4"/>
        <v>5737</v>
      </c>
      <c r="P8" s="297">
        <f t="shared" si="4"/>
        <v>6143</v>
      </c>
      <c r="Q8" s="298">
        <f t="shared" si="4"/>
        <v>6549</v>
      </c>
      <c r="R8" s="302">
        <f>'Прайс двери'!$G$149+$R$4</f>
        <v>5215</v>
      </c>
      <c r="S8" s="297">
        <f t="shared" si="2"/>
        <v>5621</v>
      </c>
      <c r="T8" s="297">
        <f t="shared" si="2"/>
        <v>6027</v>
      </c>
      <c r="U8" s="297">
        <f t="shared" si="2"/>
        <v>6433</v>
      </c>
      <c r="V8" s="300">
        <f t="shared" si="2"/>
        <v>6839</v>
      </c>
      <c r="W8" s="301">
        <f>'Прайс двери'!$G$149+$W$4</f>
        <v>5505</v>
      </c>
      <c r="X8" s="297">
        <f t="shared" si="3"/>
        <v>5911</v>
      </c>
      <c r="Y8" s="297">
        <f t="shared" si="3"/>
        <v>6317</v>
      </c>
      <c r="Z8" s="297">
        <f t="shared" si="3"/>
        <v>6723</v>
      </c>
      <c r="AA8" s="318">
        <f t="shared" si="3"/>
        <v>7129</v>
      </c>
      <c r="AB8" s="115"/>
      <c r="AC8" s="116" t="s">
        <v>65</v>
      </c>
      <c r="AD8" s="118" t="e">
        <f>AD13*#REF!</f>
        <v>#REF!</v>
      </c>
      <c r="AE8" s="119" t="e">
        <f>AE13*#REF!</f>
        <v>#REF!</v>
      </c>
      <c r="AF8" s="119" t="e">
        <f>AF12*#REF!</f>
        <v>#REF!</v>
      </c>
      <c r="AG8" s="118"/>
      <c r="AH8" s="118"/>
      <c r="AI8" s="115"/>
      <c r="AJ8" s="357"/>
      <c r="AK8" s="357"/>
      <c r="AL8" s="357"/>
      <c r="AM8" s="357"/>
      <c r="AN8" s="357"/>
      <c r="AO8" s="357"/>
      <c r="AP8" s="357"/>
      <c r="AQ8" s="115"/>
      <c r="AR8" s="115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</row>
    <row r="9" spans="1:104" ht="29.1" customHeight="1">
      <c r="A9" s="13"/>
      <c r="B9" s="331" t="s">
        <v>48</v>
      </c>
      <c r="C9" s="282">
        <f>'Прайс двери'!$G$162+$C$4</f>
        <v>4955</v>
      </c>
      <c r="D9" s="283">
        <f>C9+$D$4</f>
        <v>5361</v>
      </c>
      <c r="E9" s="283">
        <f>D9+$D$4</f>
        <v>5767</v>
      </c>
      <c r="F9" s="283">
        <f>E9+$D$4</f>
        <v>6173</v>
      </c>
      <c r="G9" s="289">
        <f>F9+$D$4</f>
        <v>6579</v>
      </c>
      <c r="H9" s="292">
        <f>'Прайс двери'!$G$162+$H$4</f>
        <v>5100</v>
      </c>
      <c r="I9" s="283">
        <f>H9+$D$4</f>
        <v>5506</v>
      </c>
      <c r="J9" s="283">
        <f>I9+$D$4</f>
        <v>5912</v>
      </c>
      <c r="K9" s="283">
        <f>J9+$D$4</f>
        <v>6318</v>
      </c>
      <c r="L9" s="287">
        <f>K9+$D$4</f>
        <v>6724</v>
      </c>
      <c r="M9" s="285">
        <f>'Прайс двери'!$G$162+$M$4</f>
        <v>5245</v>
      </c>
      <c r="N9" s="283">
        <f>M9+$D$4</f>
        <v>5651</v>
      </c>
      <c r="O9" s="283">
        <f>N9+$D$4</f>
        <v>6057</v>
      </c>
      <c r="P9" s="283">
        <f>O9+$D$4</f>
        <v>6463</v>
      </c>
      <c r="Q9" s="289">
        <f>P9+$D$4</f>
        <v>6869</v>
      </c>
      <c r="R9" s="292">
        <f>'Прайс двери'!$G$162+$R$4</f>
        <v>5535</v>
      </c>
      <c r="S9" s="283">
        <f>R9+$D$4</f>
        <v>5941</v>
      </c>
      <c r="T9" s="283">
        <f>S9+$D$4</f>
        <v>6347</v>
      </c>
      <c r="U9" s="283">
        <f>T9+$D$4</f>
        <v>6753</v>
      </c>
      <c r="V9" s="287">
        <f>U9+$D$4</f>
        <v>7159</v>
      </c>
      <c r="W9" s="285">
        <f>'Прайс двери'!$G$162+$W$4</f>
        <v>5825</v>
      </c>
      <c r="X9" s="283">
        <f>W9+$D$4</f>
        <v>6231</v>
      </c>
      <c r="Y9" s="283">
        <f>X9+$D$4</f>
        <v>6637</v>
      </c>
      <c r="Z9" s="283">
        <f>Y9+$D$4</f>
        <v>7043</v>
      </c>
      <c r="AA9" s="316">
        <f>Z9+$D$4</f>
        <v>7449</v>
      </c>
      <c r="AB9" s="115"/>
      <c r="AC9" s="116"/>
      <c r="AD9" s="118"/>
      <c r="AE9" s="119"/>
      <c r="AF9" s="119"/>
      <c r="AG9" s="118"/>
      <c r="AH9" s="118"/>
      <c r="AI9" s="115"/>
      <c r="AJ9" s="357"/>
      <c r="AK9" s="357"/>
      <c r="AL9" s="357"/>
      <c r="AM9" s="357"/>
      <c r="AN9" s="357"/>
      <c r="AO9" s="357"/>
      <c r="AP9" s="357"/>
      <c r="AQ9" s="115"/>
      <c r="AR9" s="115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</row>
    <row r="10" spans="1:104" ht="29.1" customHeight="1">
      <c r="A10" s="13"/>
      <c r="B10" s="330" t="s">
        <v>47</v>
      </c>
      <c r="C10" s="296">
        <f>'Прайс двери'!$G$175+$C$4</f>
        <v>4615</v>
      </c>
      <c r="D10" s="297">
        <f t="shared" si="0"/>
        <v>5021</v>
      </c>
      <c r="E10" s="297">
        <f t="shared" si="0"/>
        <v>5427</v>
      </c>
      <c r="F10" s="297">
        <f t="shared" si="0"/>
        <v>5833</v>
      </c>
      <c r="G10" s="298">
        <f t="shared" si="0"/>
        <v>6239</v>
      </c>
      <c r="H10" s="299">
        <f>'Прайс двери'!$G$175+$H$4</f>
        <v>4760</v>
      </c>
      <c r="I10" s="297">
        <f t="shared" si="1"/>
        <v>5166</v>
      </c>
      <c r="J10" s="297">
        <f t="shared" si="1"/>
        <v>5572</v>
      </c>
      <c r="K10" s="297">
        <f t="shared" si="1"/>
        <v>5978</v>
      </c>
      <c r="L10" s="300">
        <f t="shared" si="1"/>
        <v>6384</v>
      </c>
      <c r="M10" s="301">
        <f>'Прайс двери'!$G$175+$M$4</f>
        <v>4905</v>
      </c>
      <c r="N10" s="297">
        <f>M10+$D$4</f>
        <v>5311</v>
      </c>
      <c r="O10" s="297">
        <f t="shared" si="4"/>
        <v>5717</v>
      </c>
      <c r="P10" s="297">
        <f t="shared" si="4"/>
        <v>6123</v>
      </c>
      <c r="Q10" s="298">
        <f t="shared" si="4"/>
        <v>6529</v>
      </c>
      <c r="R10" s="302">
        <f>'Прайс двери'!$G$175+$R$4</f>
        <v>5195</v>
      </c>
      <c r="S10" s="297">
        <f t="shared" si="2"/>
        <v>5601</v>
      </c>
      <c r="T10" s="297">
        <f t="shared" si="2"/>
        <v>6007</v>
      </c>
      <c r="U10" s="297">
        <f t="shared" si="2"/>
        <v>6413</v>
      </c>
      <c r="V10" s="300">
        <f t="shared" si="2"/>
        <v>6819</v>
      </c>
      <c r="W10" s="301">
        <f>'Прайс двери'!$G$175+$W$4</f>
        <v>5485</v>
      </c>
      <c r="X10" s="297">
        <f t="shared" si="3"/>
        <v>5891</v>
      </c>
      <c r="Y10" s="297">
        <f t="shared" si="3"/>
        <v>6297</v>
      </c>
      <c r="Z10" s="297">
        <f t="shared" si="3"/>
        <v>6703</v>
      </c>
      <c r="AA10" s="318">
        <f t="shared" si="3"/>
        <v>7109</v>
      </c>
      <c r="AB10" s="115"/>
      <c r="AC10" s="116"/>
      <c r="AD10" s="118"/>
      <c r="AE10" s="119"/>
      <c r="AF10" s="119"/>
      <c r="AG10" s="118"/>
      <c r="AH10" s="118"/>
      <c r="AI10" s="115"/>
      <c r="AJ10" s="357"/>
      <c r="AK10" s="357"/>
      <c r="AL10" s="357"/>
      <c r="AM10" s="357"/>
      <c r="AN10" s="357"/>
      <c r="AO10" s="357"/>
      <c r="AP10" s="357"/>
      <c r="AQ10" s="115"/>
      <c r="AR10" s="115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</row>
    <row r="11" spans="1:104" ht="29.1" customHeight="1">
      <c r="A11" s="13"/>
      <c r="B11" s="331" t="s">
        <v>280</v>
      </c>
      <c r="C11" s="282">
        <f>'Прайс двери'!$G$188+$C$4</f>
        <v>4685</v>
      </c>
      <c r="D11" s="283">
        <f>C11+$D$4</f>
        <v>5091</v>
      </c>
      <c r="E11" s="283">
        <f t="shared" si="0"/>
        <v>5497</v>
      </c>
      <c r="F11" s="283">
        <f t="shared" si="0"/>
        <v>5903</v>
      </c>
      <c r="G11" s="289">
        <f t="shared" si="0"/>
        <v>6309</v>
      </c>
      <c r="H11" s="292">
        <f>'Прайс двери'!$G$188+$H$4</f>
        <v>4830</v>
      </c>
      <c r="I11" s="283">
        <f t="shared" si="1"/>
        <v>5236</v>
      </c>
      <c r="J11" s="283">
        <f>I11+$D$4</f>
        <v>5642</v>
      </c>
      <c r="K11" s="283">
        <f>J11+$D$4</f>
        <v>6048</v>
      </c>
      <c r="L11" s="287">
        <f>K11+$D$4</f>
        <v>6454</v>
      </c>
      <c r="M11" s="286">
        <f>'Прайс двери'!$G$188+$M$4</f>
        <v>4975</v>
      </c>
      <c r="N11" s="283">
        <f>M11+$D$4</f>
        <v>5381</v>
      </c>
      <c r="O11" s="283">
        <f t="shared" si="4"/>
        <v>5787</v>
      </c>
      <c r="P11" s="283">
        <f t="shared" si="4"/>
        <v>6193</v>
      </c>
      <c r="Q11" s="283">
        <f t="shared" si="4"/>
        <v>6599</v>
      </c>
      <c r="R11" s="295">
        <f>'Прайс двери'!$G$188+$R$4</f>
        <v>5265</v>
      </c>
      <c r="S11" s="283">
        <f t="shared" si="2"/>
        <v>5671</v>
      </c>
      <c r="T11" s="283">
        <f>S11+$D$4</f>
        <v>6077</v>
      </c>
      <c r="U11" s="283">
        <f>T11+$D$4</f>
        <v>6483</v>
      </c>
      <c r="V11" s="283">
        <f>U11+$D$4</f>
        <v>6889</v>
      </c>
      <c r="W11" s="286">
        <f>'Прайс двери'!$G$188+$W$4</f>
        <v>5555</v>
      </c>
      <c r="X11" s="283">
        <f t="shared" si="3"/>
        <v>5961</v>
      </c>
      <c r="Y11" s="283">
        <f>X11+$D$4</f>
        <v>6367</v>
      </c>
      <c r="Z11" s="283">
        <f>Y11+$D$4</f>
        <v>6773</v>
      </c>
      <c r="AA11" s="316">
        <f>Z11+$D$4</f>
        <v>7179</v>
      </c>
      <c r="AB11" s="115"/>
      <c r="AC11" s="116"/>
      <c r="AD11" s="118"/>
      <c r="AE11" s="119"/>
      <c r="AF11" s="119"/>
      <c r="AG11" s="118"/>
      <c r="AH11" s="118"/>
      <c r="AI11" s="115"/>
      <c r="AJ11" s="357"/>
      <c r="AK11" s="357"/>
      <c r="AL11" s="357"/>
      <c r="AM11" s="357"/>
      <c r="AN11" s="357"/>
      <c r="AO11" s="357"/>
      <c r="AP11" s="357"/>
      <c r="AQ11" s="115"/>
      <c r="AR11" s="115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29.1" customHeight="1">
      <c r="A12" s="13"/>
      <c r="B12" s="330" t="s">
        <v>49</v>
      </c>
      <c r="C12" s="296">
        <f>'Прайс двери'!$G$201+$C$4</f>
        <v>5595</v>
      </c>
      <c r="D12" s="297">
        <f t="shared" ref="D12:D22" si="5">C12+$D$4</f>
        <v>6001</v>
      </c>
      <c r="E12" s="297">
        <f t="shared" ref="E12:G14" si="6">D12+$D$4</f>
        <v>6407</v>
      </c>
      <c r="F12" s="297">
        <f t="shared" si="6"/>
        <v>6813</v>
      </c>
      <c r="G12" s="298">
        <f t="shared" si="6"/>
        <v>7219</v>
      </c>
      <c r="H12" s="299">
        <f>'Прайс двери'!$G$201+$H$4</f>
        <v>5740</v>
      </c>
      <c r="I12" s="297">
        <f t="shared" ref="I12:I22" si="7">H12+$D$4</f>
        <v>6146</v>
      </c>
      <c r="J12" s="297">
        <f t="shared" ref="J12:L13" si="8">I12+$D$4</f>
        <v>6552</v>
      </c>
      <c r="K12" s="297">
        <f t="shared" si="8"/>
        <v>6958</v>
      </c>
      <c r="L12" s="300">
        <f t="shared" si="8"/>
        <v>7364</v>
      </c>
      <c r="M12" s="303">
        <f>'Прайс двери'!$G$201+$M$4</f>
        <v>5885</v>
      </c>
      <c r="N12" s="297">
        <f t="shared" si="4"/>
        <v>6291</v>
      </c>
      <c r="O12" s="297">
        <f t="shared" si="4"/>
        <v>6697</v>
      </c>
      <c r="P12" s="297">
        <f t="shared" si="4"/>
        <v>7103</v>
      </c>
      <c r="Q12" s="298">
        <f t="shared" si="4"/>
        <v>7509</v>
      </c>
      <c r="R12" s="299">
        <f>'Прайс двери'!$G$201+$R$4</f>
        <v>6175</v>
      </c>
      <c r="S12" s="297">
        <f t="shared" si="2"/>
        <v>6581</v>
      </c>
      <c r="T12" s="297">
        <f t="shared" si="2"/>
        <v>6987</v>
      </c>
      <c r="U12" s="297">
        <f t="shared" si="2"/>
        <v>7393</v>
      </c>
      <c r="V12" s="300">
        <f t="shared" si="2"/>
        <v>7799</v>
      </c>
      <c r="W12" s="303">
        <f>'Прайс двери'!$G$201+$W$4</f>
        <v>6465</v>
      </c>
      <c r="X12" s="297">
        <f t="shared" si="3"/>
        <v>6871</v>
      </c>
      <c r="Y12" s="297">
        <f t="shared" si="3"/>
        <v>7277</v>
      </c>
      <c r="Z12" s="297">
        <f t="shared" si="3"/>
        <v>7683</v>
      </c>
      <c r="AA12" s="318">
        <f t="shared" si="3"/>
        <v>8089</v>
      </c>
      <c r="AB12" s="115"/>
      <c r="AC12" s="116"/>
      <c r="AD12" s="116">
        <v>13.25</v>
      </c>
      <c r="AE12" s="117">
        <v>16.5</v>
      </c>
      <c r="AF12" s="117">
        <v>17</v>
      </c>
      <c r="AG12" s="116"/>
      <c r="AH12" s="116"/>
      <c r="AI12" s="115"/>
      <c r="AJ12" s="357"/>
      <c r="AK12" s="357"/>
      <c r="AL12" s="357"/>
      <c r="AM12" s="357"/>
      <c r="AN12" s="357"/>
      <c r="AO12" s="357"/>
      <c r="AP12" s="357"/>
      <c r="AQ12" s="115"/>
      <c r="AR12" s="115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spans="1:104" ht="29.1" customHeight="1" thickBot="1">
      <c r="A13" s="13"/>
      <c r="B13" s="346" t="s">
        <v>50</v>
      </c>
      <c r="C13" s="347">
        <f>'Прайс двери'!$G$214+$C$4</f>
        <v>5475</v>
      </c>
      <c r="D13" s="348">
        <f t="shared" si="5"/>
        <v>5881</v>
      </c>
      <c r="E13" s="348">
        <f t="shared" si="6"/>
        <v>6287</v>
      </c>
      <c r="F13" s="348">
        <f t="shared" si="6"/>
        <v>6693</v>
      </c>
      <c r="G13" s="349">
        <f t="shared" si="6"/>
        <v>7099</v>
      </c>
      <c r="H13" s="350">
        <f>'Прайс двери'!$G$214+$H$4</f>
        <v>5620</v>
      </c>
      <c r="I13" s="348">
        <f t="shared" si="7"/>
        <v>6026</v>
      </c>
      <c r="J13" s="348">
        <f t="shared" si="8"/>
        <v>6432</v>
      </c>
      <c r="K13" s="348">
        <f t="shared" si="8"/>
        <v>6838</v>
      </c>
      <c r="L13" s="351">
        <f t="shared" si="8"/>
        <v>7244</v>
      </c>
      <c r="M13" s="352">
        <f>'Прайс двери'!$G$214+$M$4</f>
        <v>5765</v>
      </c>
      <c r="N13" s="348">
        <f t="shared" si="4"/>
        <v>6171</v>
      </c>
      <c r="O13" s="348">
        <f t="shared" si="4"/>
        <v>6577</v>
      </c>
      <c r="P13" s="348">
        <f t="shared" si="4"/>
        <v>6983</v>
      </c>
      <c r="Q13" s="349">
        <f t="shared" si="4"/>
        <v>7389</v>
      </c>
      <c r="R13" s="350">
        <f>'Прайс двери'!$G$214+$R$4</f>
        <v>6055</v>
      </c>
      <c r="S13" s="348">
        <f t="shared" si="2"/>
        <v>6461</v>
      </c>
      <c r="T13" s="348">
        <f t="shared" si="2"/>
        <v>6867</v>
      </c>
      <c r="U13" s="348">
        <f t="shared" si="2"/>
        <v>7273</v>
      </c>
      <c r="V13" s="351">
        <f t="shared" si="2"/>
        <v>7679</v>
      </c>
      <c r="W13" s="352">
        <f>'Прайс двери'!$G$214+$W$4</f>
        <v>6345</v>
      </c>
      <c r="X13" s="348">
        <f t="shared" si="3"/>
        <v>6751</v>
      </c>
      <c r="Y13" s="348">
        <f t="shared" si="3"/>
        <v>7157</v>
      </c>
      <c r="Z13" s="348">
        <f t="shared" si="3"/>
        <v>7563</v>
      </c>
      <c r="AA13" s="353">
        <f t="shared" si="3"/>
        <v>7969</v>
      </c>
      <c r="AB13" s="115"/>
      <c r="AC13" s="116"/>
      <c r="AD13" s="116">
        <v>4</v>
      </c>
      <c r="AE13" s="117">
        <v>2</v>
      </c>
      <c r="AF13" s="117"/>
      <c r="AG13" s="116"/>
      <c r="AH13" s="116"/>
      <c r="AI13" s="115"/>
      <c r="AJ13" s="357"/>
      <c r="AK13" s="357"/>
      <c r="AL13" s="357"/>
      <c r="AM13" s="357"/>
      <c r="AN13" s="357"/>
      <c r="AO13" s="357"/>
      <c r="AP13" s="357"/>
      <c r="AQ13" s="115"/>
      <c r="AR13" s="115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</row>
    <row r="14" spans="1:104" ht="1.5" customHeight="1" thickBot="1">
      <c r="A14" s="13"/>
      <c r="B14" s="331" t="s">
        <v>51</v>
      </c>
      <c r="C14" s="339" t="e">
        <f>'Прайс двери'!#REF!+$C$4</f>
        <v>#REF!</v>
      </c>
      <c r="D14" s="340" t="e">
        <f t="shared" si="5"/>
        <v>#REF!</v>
      </c>
      <c r="E14" s="340" t="e">
        <f t="shared" si="6"/>
        <v>#REF!</v>
      </c>
      <c r="F14" s="340" t="e">
        <f t="shared" si="6"/>
        <v>#REF!</v>
      </c>
      <c r="G14" s="341" t="e">
        <f t="shared" si="6"/>
        <v>#REF!</v>
      </c>
      <c r="H14" s="342" t="e">
        <f>'Прайс двери'!#REF!+$H$4</f>
        <v>#REF!</v>
      </c>
      <c r="I14" s="340" t="e">
        <f t="shared" si="7"/>
        <v>#REF!</v>
      </c>
      <c r="J14" s="340" t="e">
        <f t="shared" ref="J14:L22" si="9">I14+$D$4</f>
        <v>#REF!</v>
      </c>
      <c r="K14" s="340" t="e">
        <f t="shared" si="9"/>
        <v>#REF!</v>
      </c>
      <c r="L14" s="343" t="e">
        <f t="shared" si="9"/>
        <v>#REF!</v>
      </c>
      <c r="M14" s="344" t="e">
        <f>'Прайс двери'!#REF!+$M$4</f>
        <v>#REF!</v>
      </c>
      <c r="N14" s="340" t="e">
        <f t="shared" si="4"/>
        <v>#REF!</v>
      </c>
      <c r="O14" s="340" t="e">
        <f t="shared" si="4"/>
        <v>#REF!</v>
      </c>
      <c r="P14" s="340" t="e">
        <f t="shared" si="4"/>
        <v>#REF!</v>
      </c>
      <c r="Q14" s="341" t="e">
        <f t="shared" si="4"/>
        <v>#REF!</v>
      </c>
      <c r="R14" s="342" t="e">
        <f>'Прайс двери'!#REF!+$R$4</f>
        <v>#REF!</v>
      </c>
      <c r="S14" s="340" t="e">
        <f t="shared" si="2"/>
        <v>#REF!</v>
      </c>
      <c r="T14" s="340" t="e">
        <f t="shared" si="2"/>
        <v>#REF!</v>
      </c>
      <c r="U14" s="340" t="e">
        <f t="shared" si="2"/>
        <v>#REF!</v>
      </c>
      <c r="V14" s="343" t="e">
        <f t="shared" si="2"/>
        <v>#REF!</v>
      </c>
      <c r="W14" s="344" t="e">
        <f>'Прайс двери'!#REF!+$W$4</f>
        <v>#REF!</v>
      </c>
      <c r="X14" s="340" t="e">
        <f t="shared" ref="X14:X22" si="10">W14+$D$4</f>
        <v>#REF!</v>
      </c>
      <c r="Y14" s="340" t="e">
        <f t="shared" ref="Y14:AL14" si="11">X14+$D$4</f>
        <v>#REF!</v>
      </c>
      <c r="Z14" s="340" t="e">
        <f t="shared" si="11"/>
        <v>#REF!</v>
      </c>
      <c r="AA14" s="345" t="e">
        <f t="shared" si="11"/>
        <v>#REF!</v>
      </c>
      <c r="AB14" s="83" t="e">
        <f t="shared" si="11"/>
        <v>#REF!</v>
      </c>
      <c r="AC14" s="81" t="e">
        <f t="shared" si="11"/>
        <v>#REF!</v>
      </c>
      <c r="AD14" s="81" t="e">
        <f t="shared" si="11"/>
        <v>#REF!</v>
      </c>
      <c r="AE14" s="81" t="e">
        <f t="shared" si="11"/>
        <v>#REF!</v>
      </c>
      <c r="AF14" s="81" t="e">
        <f t="shared" si="11"/>
        <v>#REF!</v>
      </c>
      <c r="AG14" s="81" t="e">
        <f t="shared" si="11"/>
        <v>#REF!</v>
      </c>
      <c r="AH14" s="81" t="e">
        <f t="shared" si="11"/>
        <v>#REF!</v>
      </c>
      <c r="AI14" s="152" t="e">
        <f t="shared" si="11"/>
        <v>#REF!</v>
      </c>
      <c r="AJ14" s="358" t="e">
        <f t="shared" si="11"/>
        <v>#REF!</v>
      </c>
      <c r="AK14" s="358" t="e">
        <f t="shared" si="11"/>
        <v>#REF!</v>
      </c>
      <c r="AL14" s="358" t="e">
        <f t="shared" si="11"/>
        <v>#REF!</v>
      </c>
      <c r="AM14" s="357"/>
      <c r="AN14" s="357"/>
      <c r="AO14" s="357"/>
      <c r="AP14" s="357"/>
      <c r="AQ14" s="115"/>
      <c r="AR14" s="11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29.1" customHeight="1" thickTop="1">
      <c r="A15" s="13"/>
      <c r="B15" s="332" t="s">
        <v>52</v>
      </c>
      <c r="C15" s="304">
        <f>'Прайс двери'!$G$142+$C$4</f>
        <v>5165</v>
      </c>
      <c r="D15" s="305">
        <f t="shared" si="5"/>
        <v>5571</v>
      </c>
      <c r="E15" s="305">
        <f t="shared" ref="E15:G22" si="12">D15+$D$4</f>
        <v>5977</v>
      </c>
      <c r="F15" s="305">
        <f t="shared" si="12"/>
        <v>6383</v>
      </c>
      <c r="G15" s="306">
        <f t="shared" si="12"/>
        <v>6789</v>
      </c>
      <c r="H15" s="307">
        <f>'Прайс двери'!$G$142+$H$4</f>
        <v>5310</v>
      </c>
      <c r="I15" s="305">
        <f t="shared" si="7"/>
        <v>5716</v>
      </c>
      <c r="J15" s="305">
        <f t="shared" si="9"/>
        <v>6122</v>
      </c>
      <c r="K15" s="305">
        <f t="shared" si="9"/>
        <v>6528</v>
      </c>
      <c r="L15" s="308">
        <f t="shared" si="9"/>
        <v>6934</v>
      </c>
      <c r="M15" s="309">
        <f>'Прайс двери'!$G$142+$M$4</f>
        <v>5455</v>
      </c>
      <c r="N15" s="305">
        <f t="shared" si="4"/>
        <v>5861</v>
      </c>
      <c r="O15" s="305">
        <f t="shared" si="4"/>
        <v>6267</v>
      </c>
      <c r="P15" s="305">
        <f t="shared" si="4"/>
        <v>6673</v>
      </c>
      <c r="Q15" s="306">
        <f t="shared" si="4"/>
        <v>7079</v>
      </c>
      <c r="R15" s="307">
        <f>'Прайс двери'!$G$142+$R$4</f>
        <v>5745</v>
      </c>
      <c r="S15" s="305">
        <f t="shared" si="2"/>
        <v>6151</v>
      </c>
      <c r="T15" s="305">
        <f t="shared" si="2"/>
        <v>6557</v>
      </c>
      <c r="U15" s="305">
        <f t="shared" si="2"/>
        <v>6963</v>
      </c>
      <c r="V15" s="306">
        <f t="shared" si="2"/>
        <v>7369</v>
      </c>
      <c r="W15" s="312">
        <f>'Прайс двери'!$G$142+$W$4</f>
        <v>6035</v>
      </c>
      <c r="X15" s="313">
        <f t="shared" si="10"/>
        <v>6441</v>
      </c>
      <c r="Y15" s="313">
        <f t="shared" ref="Y15:AA22" si="13">X15+$D$4</f>
        <v>6847</v>
      </c>
      <c r="Z15" s="313">
        <f t="shared" si="13"/>
        <v>7253</v>
      </c>
      <c r="AA15" s="314">
        <f t="shared" si="13"/>
        <v>7659</v>
      </c>
      <c r="AB15" s="115"/>
      <c r="AC15" s="115"/>
      <c r="AD15" s="115"/>
      <c r="AE15" s="120"/>
      <c r="AF15" s="120"/>
      <c r="AG15" s="115"/>
      <c r="AH15" s="115"/>
      <c r="AI15" s="115"/>
      <c r="AJ15" s="357"/>
      <c r="AK15" s="357"/>
      <c r="AL15" s="357"/>
      <c r="AM15" s="357"/>
      <c r="AN15" s="357"/>
      <c r="AO15" s="357"/>
      <c r="AP15" s="359"/>
      <c r="AZ15" s="12"/>
      <c r="BA15" s="12"/>
      <c r="BB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4" ht="29.1" customHeight="1">
      <c r="A16" s="13"/>
      <c r="B16" s="331" t="s">
        <v>53</v>
      </c>
      <c r="C16" s="282">
        <f>'Прайс двери'!$G$155+$C$4</f>
        <v>5205</v>
      </c>
      <c r="D16" s="283">
        <f t="shared" si="5"/>
        <v>5611</v>
      </c>
      <c r="E16" s="283">
        <f t="shared" si="12"/>
        <v>6017</v>
      </c>
      <c r="F16" s="283">
        <f t="shared" si="12"/>
        <v>6423</v>
      </c>
      <c r="G16" s="289">
        <f t="shared" si="12"/>
        <v>6829</v>
      </c>
      <c r="H16" s="292">
        <f>'Прайс двери'!$G$155+$H$4</f>
        <v>5350</v>
      </c>
      <c r="I16" s="283">
        <f t="shared" si="7"/>
        <v>5756</v>
      </c>
      <c r="J16" s="283">
        <f t="shared" si="9"/>
        <v>6162</v>
      </c>
      <c r="K16" s="283">
        <f t="shared" si="9"/>
        <v>6568</v>
      </c>
      <c r="L16" s="287">
        <f t="shared" si="9"/>
        <v>6974</v>
      </c>
      <c r="M16" s="285">
        <f>'Прайс двери'!$G$155+$M$4</f>
        <v>5495</v>
      </c>
      <c r="N16" s="283">
        <f t="shared" si="4"/>
        <v>5901</v>
      </c>
      <c r="O16" s="283">
        <f t="shared" si="4"/>
        <v>6307</v>
      </c>
      <c r="P16" s="283">
        <f t="shared" si="4"/>
        <v>6713</v>
      </c>
      <c r="Q16" s="289">
        <f t="shared" si="4"/>
        <v>7119</v>
      </c>
      <c r="R16" s="292">
        <f>'Прайс двери'!$G$155+$R$4</f>
        <v>5785</v>
      </c>
      <c r="S16" s="283">
        <f t="shared" si="2"/>
        <v>6191</v>
      </c>
      <c r="T16" s="283">
        <f t="shared" si="2"/>
        <v>6597</v>
      </c>
      <c r="U16" s="283">
        <f t="shared" si="2"/>
        <v>7003</v>
      </c>
      <c r="V16" s="289">
        <f t="shared" si="2"/>
        <v>7409</v>
      </c>
      <c r="W16" s="315">
        <f>'Прайс двери'!$G$155+$W$4</f>
        <v>6075</v>
      </c>
      <c r="X16" s="283">
        <f t="shared" si="10"/>
        <v>6481</v>
      </c>
      <c r="Y16" s="283">
        <f t="shared" si="13"/>
        <v>6887</v>
      </c>
      <c r="Z16" s="283">
        <f t="shared" si="13"/>
        <v>7293</v>
      </c>
      <c r="AA16" s="316">
        <f t="shared" si="13"/>
        <v>7699</v>
      </c>
      <c r="AB16" s="115"/>
      <c r="AC16" s="115"/>
      <c r="AD16" s="115"/>
      <c r="AE16" s="120"/>
      <c r="AF16" s="120"/>
      <c r="AG16" s="115"/>
      <c r="AH16" s="115"/>
      <c r="AI16" s="115"/>
      <c r="AJ16" s="357"/>
      <c r="AK16" s="357"/>
      <c r="AL16" s="357"/>
      <c r="AM16" s="357"/>
      <c r="AN16" s="357"/>
      <c r="AO16" s="357"/>
      <c r="AP16" s="359"/>
      <c r="AZ16" s="12"/>
      <c r="BA16" s="12"/>
      <c r="BB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4" ht="29.1" customHeight="1">
      <c r="A17" s="13"/>
      <c r="B17" s="330" t="s">
        <v>55</v>
      </c>
      <c r="C17" s="296">
        <f>'Прайс двери'!$G$168+$C$4</f>
        <v>5505</v>
      </c>
      <c r="D17" s="297">
        <f>C17+$D$4</f>
        <v>5911</v>
      </c>
      <c r="E17" s="297">
        <f>D17+$D$4</f>
        <v>6317</v>
      </c>
      <c r="F17" s="297">
        <f>E17+$D$4</f>
        <v>6723</v>
      </c>
      <c r="G17" s="298">
        <f>F17+$D$4</f>
        <v>7129</v>
      </c>
      <c r="H17" s="299">
        <f>'Прайс двери'!$G$168+$H$4</f>
        <v>5650</v>
      </c>
      <c r="I17" s="297">
        <f>H17+$D$4</f>
        <v>6056</v>
      </c>
      <c r="J17" s="297">
        <f>I17+$D$4</f>
        <v>6462</v>
      </c>
      <c r="K17" s="297">
        <f>J17+$D$4</f>
        <v>6868</v>
      </c>
      <c r="L17" s="300">
        <f>K17+$D$4</f>
        <v>7274</v>
      </c>
      <c r="M17" s="303">
        <f>'Прайс двери'!$G$168+$M$4</f>
        <v>5795</v>
      </c>
      <c r="N17" s="297">
        <f>M17+$D$4</f>
        <v>6201</v>
      </c>
      <c r="O17" s="297">
        <f>N17+$D$4</f>
        <v>6607</v>
      </c>
      <c r="P17" s="297">
        <f>O17+$D$4</f>
        <v>7013</v>
      </c>
      <c r="Q17" s="298">
        <f>P17+$D$4</f>
        <v>7419</v>
      </c>
      <c r="R17" s="299">
        <f>'Прайс двери'!$G$168+$R$4</f>
        <v>6085</v>
      </c>
      <c r="S17" s="297">
        <f>R17+$D$4</f>
        <v>6491</v>
      </c>
      <c r="T17" s="297">
        <f>S17+$D$4</f>
        <v>6897</v>
      </c>
      <c r="U17" s="297">
        <f>T17+$D$4</f>
        <v>7303</v>
      </c>
      <c r="V17" s="298">
        <f>U17+$D$4</f>
        <v>7709</v>
      </c>
      <c r="W17" s="317">
        <f>'Прайс двери'!$G$168+$W$4</f>
        <v>6375</v>
      </c>
      <c r="X17" s="297">
        <f>W17+$D$4</f>
        <v>6781</v>
      </c>
      <c r="Y17" s="297">
        <f>X17+$D$4</f>
        <v>7187</v>
      </c>
      <c r="Z17" s="297">
        <f>Y17+$D$4</f>
        <v>7593</v>
      </c>
      <c r="AA17" s="318">
        <f>Z17+$D$4</f>
        <v>7999</v>
      </c>
      <c r="AB17" s="310"/>
      <c r="AC17" s="310"/>
      <c r="AD17" s="310"/>
      <c r="AE17" s="311"/>
      <c r="AF17" s="311"/>
      <c r="AG17" s="310"/>
      <c r="AH17" s="310"/>
      <c r="AI17" s="310"/>
      <c r="AJ17" s="357"/>
      <c r="AK17" s="357"/>
      <c r="AL17" s="357"/>
      <c r="AM17" s="357"/>
      <c r="AN17" s="357"/>
      <c r="AO17" s="357"/>
      <c r="AP17" s="359"/>
      <c r="AZ17" s="12"/>
      <c r="BA17" s="12"/>
      <c r="BB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4" ht="29.1" customHeight="1">
      <c r="A18" s="13"/>
      <c r="B18" s="331" t="s">
        <v>54</v>
      </c>
      <c r="C18" s="282">
        <f>'Прайс двери'!$G$181+$C$4</f>
        <v>5165</v>
      </c>
      <c r="D18" s="283">
        <f t="shared" si="5"/>
        <v>5571</v>
      </c>
      <c r="E18" s="283">
        <f t="shared" si="12"/>
        <v>5977</v>
      </c>
      <c r="F18" s="283">
        <f t="shared" si="12"/>
        <v>6383</v>
      </c>
      <c r="G18" s="289">
        <f t="shared" si="12"/>
        <v>6789</v>
      </c>
      <c r="H18" s="292">
        <f>'Прайс двери'!$G$181+$H$4</f>
        <v>5310</v>
      </c>
      <c r="I18" s="283">
        <f t="shared" si="7"/>
        <v>5716</v>
      </c>
      <c r="J18" s="283">
        <f t="shared" si="9"/>
        <v>6122</v>
      </c>
      <c r="K18" s="283">
        <f t="shared" si="9"/>
        <v>6528</v>
      </c>
      <c r="L18" s="287">
        <f t="shared" si="9"/>
        <v>6934</v>
      </c>
      <c r="M18" s="285">
        <f>'Прайс двери'!$G$181+$M$4</f>
        <v>5455</v>
      </c>
      <c r="N18" s="283">
        <f t="shared" si="4"/>
        <v>5861</v>
      </c>
      <c r="O18" s="283">
        <f t="shared" si="4"/>
        <v>6267</v>
      </c>
      <c r="P18" s="283">
        <f t="shared" si="4"/>
        <v>6673</v>
      </c>
      <c r="Q18" s="289">
        <f t="shared" si="4"/>
        <v>7079</v>
      </c>
      <c r="R18" s="292">
        <f>'Прайс двери'!$G$181+$R$4</f>
        <v>5745</v>
      </c>
      <c r="S18" s="283">
        <f t="shared" si="2"/>
        <v>6151</v>
      </c>
      <c r="T18" s="283">
        <f t="shared" si="2"/>
        <v>6557</v>
      </c>
      <c r="U18" s="283">
        <f t="shared" si="2"/>
        <v>6963</v>
      </c>
      <c r="V18" s="289">
        <f t="shared" si="2"/>
        <v>7369</v>
      </c>
      <c r="W18" s="315">
        <f>'Прайс двери'!$G$181+$W$4</f>
        <v>6035</v>
      </c>
      <c r="X18" s="283">
        <f t="shared" si="10"/>
        <v>6441</v>
      </c>
      <c r="Y18" s="283">
        <f t="shared" si="13"/>
        <v>6847</v>
      </c>
      <c r="Z18" s="283">
        <f t="shared" si="13"/>
        <v>7253</v>
      </c>
      <c r="AA18" s="316">
        <f t="shared" si="13"/>
        <v>7659</v>
      </c>
      <c r="AB18" s="115"/>
      <c r="AC18" s="115"/>
      <c r="AD18" s="115"/>
      <c r="AE18" s="120"/>
      <c r="AF18" s="120"/>
      <c r="AG18" s="115"/>
      <c r="AH18" s="115"/>
      <c r="AI18" s="115"/>
      <c r="AJ18" s="357"/>
      <c r="AK18" s="357"/>
      <c r="AL18" s="357"/>
      <c r="AM18" s="357"/>
      <c r="AN18" s="357"/>
      <c r="AO18" s="357"/>
      <c r="AP18" s="359"/>
      <c r="AZ18" s="12"/>
      <c r="BA18" s="12"/>
      <c r="BB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4" ht="29.1" customHeight="1">
      <c r="A19" s="13"/>
      <c r="B19" s="330" t="s">
        <v>281</v>
      </c>
      <c r="C19" s="296">
        <f>'Прайс двери'!G194+$C$4</f>
        <v>5255</v>
      </c>
      <c r="D19" s="297">
        <f t="shared" si="5"/>
        <v>5661</v>
      </c>
      <c r="E19" s="297">
        <f t="shared" si="12"/>
        <v>6067</v>
      </c>
      <c r="F19" s="297">
        <f t="shared" si="12"/>
        <v>6473</v>
      </c>
      <c r="G19" s="298">
        <f t="shared" si="12"/>
        <v>6879</v>
      </c>
      <c r="H19" s="299">
        <f>'Прайс двери'!$G$194+$H$4</f>
        <v>5400</v>
      </c>
      <c r="I19" s="297">
        <f t="shared" si="7"/>
        <v>5806</v>
      </c>
      <c r="J19" s="297">
        <f t="shared" si="9"/>
        <v>6212</v>
      </c>
      <c r="K19" s="297">
        <f t="shared" si="9"/>
        <v>6618</v>
      </c>
      <c r="L19" s="300">
        <f t="shared" si="9"/>
        <v>7024</v>
      </c>
      <c r="M19" s="303">
        <f>'Прайс двери'!$G$194+$M$4</f>
        <v>5545</v>
      </c>
      <c r="N19" s="297">
        <f t="shared" si="4"/>
        <v>5951</v>
      </c>
      <c r="O19" s="297">
        <f t="shared" si="4"/>
        <v>6357</v>
      </c>
      <c r="P19" s="297">
        <f t="shared" si="4"/>
        <v>6763</v>
      </c>
      <c r="Q19" s="298">
        <f t="shared" si="4"/>
        <v>7169</v>
      </c>
      <c r="R19" s="299">
        <f>'Прайс двери'!$G$194+$R$4</f>
        <v>5835</v>
      </c>
      <c r="S19" s="297">
        <f t="shared" si="2"/>
        <v>6241</v>
      </c>
      <c r="T19" s="297">
        <f t="shared" si="2"/>
        <v>6647</v>
      </c>
      <c r="U19" s="297">
        <f t="shared" si="2"/>
        <v>7053</v>
      </c>
      <c r="V19" s="298">
        <f t="shared" si="2"/>
        <v>7459</v>
      </c>
      <c r="W19" s="317">
        <f>'Прайс двери'!$G$194+$W$4</f>
        <v>6125</v>
      </c>
      <c r="X19" s="297">
        <f t="shared" si="10"/>
        <v>6531</v>
      </c>
      <c r="Y19" s="297">
        <f t="shared" si="13"/>
        <v>6937</v>
      </c>
      <c r="Z19" s="297">
        <f t="shared" si="13"/>
        <v>7343</v>
      </c>
      <c r="AA19" s="318">
        <f t="shared" si="13"/>
        <v>7749</v>
      </c>
      <c r="AB19" s="115"/>
      <c r="AC19" s="115"/>
      <c r="AD19" s="115"/>
      <c r="AE19" s="120"/>
      <c r="AF19" s="120"/>
      <c r="AG19" s="115"/>
      <c r="AH19" s="115"/>
      <c r="AI19" s="115"/>
      <c r="AJ19" s="357"/>
      <c r="AK19" s="357"/>
      <c r="AL19" s="357"/>
      <c r="AM19" s="357"/>
      <c r="AN19" s="357"/>
      <c r="AO19" s="357"/>
      <c r="AP19" s="359"/>
      <c r="AZ19" s="12"/>
      <c r="BA19" s="12"/>
      <c r="BB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1:104" ht="29.1" customHeight="1">
      <c r="A20" s="13"/>
      <c r="B20" s="331" t="s">
        <v>56</v>
      </c>
      <c r="C20" s="282">
        <f>'Прайс двери'!$G$207+$C$4</f>
        <v>6035</v>
      </c>
      <c r="D20" s="283">
        <f t="shared" si="5"/>
        <v>6441</v>
      </c>
      <c r="E20" s="283">
        <f t="shared" si="12"/>
        <v>6847</v>
      </c>
      <c r="F20" s="283">
        <f t="shared" si="12"/>
        <v>7253</v>
      </c>
      <c r="G20" s="289">
        <f t="shared" si="12"/>
        <v>7659</v>
      </c>
      <c r="H20" s="292">
        <f>'Прайс двери'!$G$207+$H$4</f>
        <v>6180</v>
      </c>
      <c r="I20" s="283">
        <f t="shared" si="7"/>
        <v>6586</v>
      </c>
      <c r="J20" s="283">
        <f t="shared" si="9"/>
        <v>6992</v>
      </c>
      <c r="K20" s="283">
        <f t="shared" si="9"/>
        <v>7398</v>
      </c>
      <c r="L20" s="287">
        <f t="shared" si="9"/>
        <v>7804</v>
      </c>
      <c r="M20" s="285">
        <f>'Прайс двери'!$G$207+$M$4</f>
        <v>6325</v>
      </c>
      <c r="N20" s="283">
        <f t="shared" si="4"/>
        <v>6731</v>
      </c>
      <c r="O20" s="283">
        <f t="shared" si="4"/>
        <v>7137</v>
      </c>
      <c r="P20" s="283">
        <f t="shared" si="4"/>
        <v>7543</v>
      </c>
      <c r="Q20" s="289">
        <f t="shared" si="4"/>
        <v>7949</v>
      </c>
      <c r="R20" s="292">
        <f>'Прайс двери'!$G$207+$R$4</f>
        <v>6615</v>
      </c>
      <c r="S20" s="283">
        <f t="shared" si="2"/>
        <v>7021</v>
      </c>
      <c r="T20" s="283">
        <f t="shared" si="2"/>
        <v>7427</v>
      </c>
      <c r="U20" s="283">
        <f t="shared" si="2"/>
        <v>7833</v>
      </c>
      <c r="V20" s="289">
        <f t="shared" si="2"/>
        <v>8239</v>
      </c>
      <c r="W20" s="315">
        <f>'Прайс двери'!$G$207+$W$4</f>
        <v>6905</v>
      </c>
      <c r="X20" s="283">
        <f t="shared" si="10"/>
        <v>7311</v>
      </c>
      <c r="Y20" s="283">
        <f t="shared" si="13"/>
        <v>7717</v>
      </c>
      <c r="Z20" s="283">
        <f t="shared" si="13"/>
        <v>8123</v>
      </c>
      <c r="AA20" s="316">
        <f t="shared" si="13"/>
        <v>8529</v>
      </c>
      <c r="AB20" s="115"/>
      <c r="AC20" s="115"/>
      <c r="AD20" s="115"/>
      <c r="AE20" s="120"/>
      <c r="AF20" s="120"/>
      <c r="AG20" s="115"/>
      <c r="AH20" s="115"/>
      <c r="AI20" s="115"/>
      <c r="AJ20" s="357"/>
      <c r="AK20" s="357"/>
      <c r="AL20" s="357"/>
      <c r="AM20" s="357"/>
      <c r="AN20" s="357"/>
      <c r="AO20" s="357"/>
      <c r="AP20" s="359"/>
      <c r="AZ20" s="12"/>
      <c r="BA20" s="12"/>
      <c r="BB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1:104" ht="27" customHeight="1" thickBot="1">
      <c r="A21" s="13"/>
      <c r="B21" s="333" t="s">
        <v>57</v>
      </c>
      <c r="C21" s="334">
        <f>'Прайс двери'!$G$220+$C$4</f>
        <v>5925</v>
      </c>
      <c r="D21" s="320">
        <f t="shared" si="5"/>
        <v>6331</v>
      </c>
      <c r="E21" s="320">
        <f t="shared" si="12"/>
        <v>6737</v>
      </c>
      <c r="F21" s="320">
        <f t="shared" si="12"/>
        <v>7143</v>
      </c>
      <c r="G21" s="335">
        <f t="shared" si="12"/>
        <v>7549</v>
      </c>
      <c r="H21" s="336">
        <f>'Прайс двери'!$G$220+$H$4</f>
        <v>6070</v>
      </c>
      <c r="I21" s="320">
        <f t="shared" si="7"/>
        <v>6476</v>
      </c>
      <c r="J21" s="320">
        <f t="shared" si="9"/>
        <v>6882</v>
      </c>
      <c r="K21" s="320">
        <f t="shared" si="9"/>
        <v>7288</v>
      </c>
      <c r="L21" s="337">
        <f t="shared" si="9"/>
        <v>7694</v>
      </c>
      <c r="M21" s="338">
        <f>'Прайс двери'!$G$220+$M$4</f>
        <v>6215</v>
      </c>
      <c r="N21" s="320">
        <f t="shared" si="4"/>
        <v>6621</v>
      </c>
      <c r="O21" s="320">
        <f t="shared" si="4"/>
        <v>7027</v>
      </c>
      <c r="P21" s="320">
        <f t="shared" si="4"/>
        <v>7433</v>
      </c>
      <c r="Q21" s="335">
        <f t="shared" si="4"/>
        <v>7839</v>
      </c>
      <c r="R21" s="336">
        <f>'Прайс двери'!$G$220+$R$4</f>
        <v>6505</v>
      </c>
      <c r="S21" s="320">
        <f t="shared" si="2"/>
        <v>6911</v>
      </c>
      <c r="T21" s="320">
        <f t="shared" si="2"/>
        <v>7317</v>
      </c>
      <c r="U21" s="320">
        <f t="shared" si="2"/>
        <v>7723</v>
      </c>
      <c r="V21" s="335">
        <f t="shared" si="2"/>
        <v>8129</v>
      </c>
      <c r="W21" s="319">
        <f>'Прайс двери'!$G$220+$W$4</f>
        <v>6795</v>
      </c>
      <c r="X21" s="320">
        <f t="shared" si="10"/>
        <v>7201</v>
      </c>
      <c r="Y21" s="320">
        <f t="shared" si="13"/>
        <v>7607</v>
      </c>
      <c r="Z21" s="320">
        <f t="shared" si="13"/>
        <v>8013</v>
      </c>
      <c r="AA21" s="321">
        <f t="shared" si="13"/>
        <v>8419</v>
      </c>
      <c r="AB21" s="115"/>
      <c r="AC21" s="115"/>
      <c r="AD21" s="115"/>
      <c r="AE21" s="120"/>
      <c r="AF21" s="120"/>
      <c r="AG21" s="115"/>
      <c r="AH21" s="115"/>
      <c r="AI21" s="115"/>
      <c r="AJ21" s="357"/>
      <c r="AK21" s="357"/>
      <c r="AL21" s="357"/>
      <c r="AM21" s="357"/>
      <c r="AN21" s="357"/>
      <c r="AO21" s="357"/>
      <c r="AP21" s="357"/>
      <c r="AQ21" s="115"/>
      <c r="AR21" s="115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28.5" hidden="1" customHeight="1" thickBot="1">
      <c r="A22" s="13"/>
      <c r="B22" s="151" t="s">
        <v>58</v>
      </c>
      <c r="C22" s="243" t="e">
        <f>'Прайс двери'!#REF!+$C$4</f>
        <v>#REF!</v>
      </c>
      <c r="D22" s="244" t="e">
        <f t="shared" si="5"/>
        <v>#REF!</v>
      </c>
      <c r="E22" s="244" t="e">
        <f t="shared" si="12"/>
        <v>#REF!</v>
      </c>
      <c r="F22" s="244" t="e">
        <f t="shared" si="12"/>
        <v>#REF!</v>
      </c>
      <c r="G22" s="245" t="e">
        <f t="shared" si="12"/>
        <v>#REF!</v>
      </c>
      <c r="H22" s="243" t="e">
        <f>'Прайс двери'!#REF!+$H$4</f>
        <v>#REF!</v>
      </c>
      <c r="I22" s="244" t="e">
        <f t="shared" si="7"/>
        <v>#REF!</v>
      </c>
      <c r="J22" s="244" t="e">
        <f t="shared" si="9"/>
        <v>#REF!</v>
      </c>
      <c r="K22" s="244" t="e">
        <f t="shared" si="9"/>
        <v>#REF!</v>
      </c>
      <c r="L22" s="245" t="e">
        <f t="shared" si="9"/>
        <v>#REF!</v>
      </c>
      <c r="M22" s="243" t="e">
        <f>'Прайс двери'!#REF!+$M$4</f>
        <v>#REF!</v>
      </c>
      <c r="N22" s="244" t="e">
        <f t="shared" si="4"/>
        <v>#REF!</v>
      </c>
      <c r="O22" s="244" t="e">
        <f t="shared" si="4"/>
        <v>#REF!</v>
      </c>
      <c r="P22" s="244" t="e">
        <f t="shared" si="4"/>
        <v>#REF!</v>
      </c>
      <c r="Q22" s="244" t="e">
        <f t="shared" si="4"/>
        <v>#REF!</v>
      </c>
      <c r="R22" s="243" t="e">
        <f>'Прайс двери'!#REF!+$R$4</f>
        <v>#REF!</v>
      </c>
      <c r="S22" s="244" t="e">
        <f t="shared" si="2"/>
        <v>#REF!</v>
      </c>
      <c r="T22" s="244" t="e">
        <f t="shared" si="2"/>
        <v>#REF!</v>
      </c>
      <c r="U22" s="244" t="e">
        <f t="shared" si="2"/>
        <v>#REF!</v>
      </c>
      <c r="V22" s="245" t="e">
        <f t="shared" si="2"/>
        <v>#REF!</v>
      </c>
      <c r="W22" s="246" t="e">
        <f>'Прайс двери'!#REF!+$W$4</f>
        <v>#REF!</v>
      </c>
      <c r="X22" s="244" t="e">
        <f t="shared" si="10"/>
        <v>#REF!</v>
      </c>
      <c r="Y22" s="244" t="e">
        <f t="shared" si="13"/>
        <v>#REF!</v>
      </c>
      <c r="Z22" s="244" t="e">
        <f t="shared" si="13"/>
        <v>#REF!</v>
      </c>
      <c r="AA22" s="244" t="e">
        <f t="shared" si="13"/>
        <v>#REF!</v>
      </c>
      <c r="AB22" s="115"/>
      <c r="AC22" s="115"/>
      <c r="AD22" s="115"/>
      <c r="AE22" s="120"/>
      <c r="AF22" s="120"/>
      <c r="AG22" s="115"/>
      <c r="AH22" s="115"/>
      <c r="AI22" s="115"/>
      <c r="AJ22" s="357"/>
      <c r="AK22" s="357"/>
      <c r="AL22" s="357"/>
      <c r="AM22" s="357"/>
      <c r="AN22" s="357"/>
      <c r="AO22" s="357"/>
      <c r="AP22" s="357"/>
      <c r="AQ22" s="115"/>
      <c r="AR22" s="115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 ht="28.5" hidden="1" customHeight="1" thickTop="1">
      <c r="B23" s="88" t="s">
        <v>52</v>
      </c>
      <c r="C23" s="149" t="e">
        <f>C15+#REF!+$G$4</f>
        <v>#REF!</v>
      </c>
      <c r="D23" s="73" t="e">
        <f t="shared" ref="D23:D29" si="14">C23+$D$4</f>
        <v>#REF!</v>
      </c>
      <c r="E23" s="73" t="e">
        <f t="shared" ref="E23:G29" si="15">D23+$C$4</f>
        <v>#REF!</v>
      </c>
      <c r="F23" s="73" t="e">
        <f t="shared" si="15"/>
        <v>#REF!</v>
      </c>
      <c r="G23" s="75" t="e">
        <f t="shared" si="15"/>
        <v>#REF!</v>
      </c>
      <c r="H23" s="74" t="e">
        <f t="shared" ref="H23:H29" si="16">G23-$E$4</f>
        <v>#REF!</v>
      </c>
      <c r="I23" s="73" t="e">
        <f t="shared" ref="I23:L29" si="17">H23+$C$4</f>
        <v>#REF!</v>
      </c>
      <c r="J23" s="73" t="e">
        <f t="shared" si="17"/>
        <v>#REF!</v>
      </c>
      <c r="K23" s="73" t="e">
        <f t="shared" si="17"/>
        <v>#REF!</v>
      </c>
      <c r="L23" s="150" t="e">
        <f t="shared" si="17"/>
        <v>#REF!</v>
      </c>
      <c r="M23" s="74" t="e">
        <f t="shared" ref="M23:M29" si="18">G23-$AD$7+$AF$8</f>
        <v>#REF!</v>
      </c>
      <c r="N23" s="73" t="e">
        <f t="shared" ref="N23:Q29" si="19">M23+$D$4</f>
        <v>#REF!</v>
      </c>
      <c r="O23" s="73" t="e">
        <f t="shared" si="19"/>
        <v>#REF!</v>
      </c>
      <c r="P23" s="73" t="e">
        <f t="shared" si="19"/>
        <v>#REF!</v>
      </c>
      <c r="Q23" s="150" t="e">
        <f t="shared" si="19"/>
        <v>#REF!</v>
      </c>
      <c r="R23" s="72" t="e">
        <f t="shared" ref="R23:R29" si="20">Q23-$AD$7+$AE$8</f>
        <v>#REF!</v>
      </c>
      <c r="S23" s="73" t="e">
        <f t="shared" ref="S23:V29" si="21">R23+$D$4</f>
        <v>#REF!</v>
      </c>
      <c r="T23" s="73" t="e">
        <f t="shared" si="21"/>
        <v>#REF!</v>
      </c>
      <c r="U23" s="73" t="e">
        <f t="shared" si="21"/>
        <v>#REF!</v>
      </c>
      <c r="V23" s="150" t="e">
        <f t="shared" si="21"/>
        <v>#REF!</v>
      </c>
      <c r="W23" s="74" t="e">
        <f t="shared" ref="W23:W29" si="22">V23-$AD$7+$AD$8</f>
        <v>#REF!</v>
      </c>
      <c r="X23" s="73" t="e">
        <f t="shared" ref="X23:AA29" si="23">W23+$D$4</f>
        <v>#REF!</v>
      </c>
      <c r="Y23" s="73" t="e">
        <f t="shared" si="23"/>
        <v>#REF!</v>
      </c>
      <c r="Z23" s="73" t="e">
        <f t="shared" si="23"/>
        <v>#REF!</v>
      </c>
      <c r="AA23" s="150" t="e">
        <f t="shared" si="23"/>
        <v>#REF!</v>
      </c>
      <c r="AB23" s="115"/>
      <c r="AC23" s="115"/>
      <c r="AD23" s="115"/>
      <c r="AE23" s="120"/>
      <c r="AF23" s="120"/>
      <c r="AG23" s="115"/>
      <c r="AH23" s="115"/>
      <c r="AI23" s="115"/>
      <c r="AJ23" s="357"/>
      <c r="AK23" s="357"/>
      <c r="AL23" s="357"/>
      <c r="AM23" s="357"/>
      <c r="AN23" s="357"/>
      <c r="AO23" s="357"/>
      <c r="AP23" s="357"/>
      <c r="AQ23" s="115"/>
      <c r="AR23" s="115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1:104" ht="28.5" hidden="1" customHeight="1">
      <c r="B24" s="87" t="s">
        <v>53</v>
      </c>
      <c r="C24" s="126" t="e">
        <f>C16+#REF!+$G$4</f>
        <v>#REF!</v>
      </c>
      <c r="D24" s="30" t="e">
        <f t="shared" si="14"/>
        <v>#REF!</v>
      </c>
      <c r="E24" s="30" t="e">
        <f t="shared" si="15"/>
        <v>#REF!</v>
      </c>
      <c r="F24" s="30" t="e">
        <f t="shared" si="15"/>
        <v>#REF!</v>
      </c>
      <c r="G24" s="76" t="e">
        <f t="shared" si="15"/>
        <v>#REF!</v>
      </c>
      <c r="H24" s="29" t="e">
        <f t="shared" si="16"/>
        <v>#REF!</v>
      </c>
      <c r="I24" s="30" t="e">
        <f t="shared" si="17"/>
        <v>#REF!</v>
      </c>
      <c r="J24" s="30" t="e">
        <f t="shared" si="17"/>
        <v>#REF!</v>
      </c>
      <c r="K24" s="30" t="e">
        <f t="shared" si="17"/>
        <v>#REF!</v>
      </c>
      <c r="L24" s="31" t="e">
        <f t="shared" si="17"/>
        <v>#REF!</v>
      </c>
      <c r="M24" s="23" t="e">
        <f t="shared" si="18"/>
        <v>#REF!</v>
      </c>
      <c r="N24" s="30" t="e">
        <f t="shared" si="19"/>
        <v>#REF!</v>
      </c>
      <c r="O24" s="30" t="e">
        <f t="shared" si="19"/>
        <v>#REF!</v>
      </c>
      <c r="P24" s="30" t="e">
        <f t="shared" si="19"/>
        <v>#REF!</v>
      </c>
      <c r="Q24" s="31" t="e">
        <f t="shared" si="19"/>
        <v>#REF!</v>
      </c>
      <c r="R24" s="23" t="e">
        <f t="shared" si="20"/>
        <v>#REF!</v>
      </c>
      <c r="S24" s="30" t="e">
        <f t="shared" si="21"/>
        <v>#REF!</v>
      </c>
      <c r="T24" s="30" t="e">
        <f t="shared" si="21"/>
        <v>#REF!</v>
      </c>
      <c r="U24" s="30" t="e">
        <f t="shared" si="21"/>
        <v>#REF!</v>
      </c>
      <c r="V24" s="31" t="e">
        <f t="shared" si="21"/>
        <v>#REF!</v>
      </c>
      <c r="W24" s="23" t="e">
        <f t="shared" si="22"/>
        <v>#REF!</v>
      </c>
      <c r="X24" s="30" t="e">
        <f t="shared" si="23"/>
        <v>#REF!</v>
      </c>
      <c r="Y24" s="30" t="e">
        <f t="shared" si="23"/>
        <v>#REF!</v>
      </c>
      <c r="Z24" s="30" t="e">
        <f t="shared" si="23"/>
        <v>#REF!</v>
      </c>
      <c r="AA24" s="31" t="e">
        <f t="shared" si="23"/>
        <v>#REF!</v>
      </c>
      <c r="AB24" s="115"/>
      <c r="AC24" s="115"/>
      <c r="AD24" s="115"/>
      <c r="AE24" s="120"/>
      <c r="AF24" s="120"/>
      <c r="AG24" s="115"/>
      <c r="AH24" s="115"/>
      <c r="AI24" s="115"/>
      <c r="AJ24" s="357"/>
      <c r="AK24" s="357"/>
      <c r="AL24" s="357"/>
      <c r="AM24" s="357"/>
      <c r="AN24" s="357"/>
      <c r="AO24" s="357"/>
      <c r="AP24" s="357"/>
      <c r="AQ24" s="115"/>
      <c r="AR24" s="115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28.5" hidden="1" customHeight="1">
      <c r="B25" s="88" t="s">
        <v>54</v>
      </c>
      <c r="C25" s="137" t="e">
        <f>C18+#REF!+$G$4</f>
        <v>#REF!</v>
      </c>
      <c r="D25" s="77" t="e">
        <f t="shared" si="14"/>
        <v>#REF!</v>
      </c>
      <c r="E25" s="77" t="e">
        <f t="shared" si="15"/>
        <v>#REF!</v>
      </c>
      <c r="F25" s="77" t="e">
        <f t="shared" si="15"/>
        <v>#REF!</v>
      </c>
      <c r="G25" s="80" t="e">
        <f t="shared" si="15"/>
        <v>#REF!</v>
      </c>
      <c r="H25" s="79" t="e">
        <f t="shared" si="16"/>
        <v>#REF!</v>
      </c>
      <c r="I25" s="77" t="e">
        <f t="shared" si="17"/>
        <v>#REF!</v>
      </c>
      <c r="J25" s="77" t="e">
        <f t="shared" si="17"/>
        <v>#REF!</v>
      </c>
      <c r="K25" s="77" t="e">
        <f t="shared" si="17"/>
        <v>#REF!</v>
      </c>
      <c r="L25" s="78" t="e">
        <f t="shared" si="17"/>
        <v>#REF!</v>
      </c>
      <c r="M25" s="74" t="e">
        <f t="shared" si="18"/>
        <v>#REF!</v>
      </c>
      <c r="N25" s="77" t="e">
        <f t="shared" si="19"/>
        <v>#REF!</v>
      </c>
      <c r="O25" s="77" t="e">
        <f t="shared" si="19"/>
        <v>#REF!</v>
      </c>
      <c r="P25" s="77" t="e">
        <f t="shared" si="19"/>
        <v>#REF!</v>
      </c>
      <c r="Q25" s="78" t="e">
        <f t="shared" si="19"/>
        <v>#REF!</v>
      </c>
      <c r="R25" s="74" t="e">
        <f t="shared" si="20"/>
        <v>#REF!</v>
      </c>
      <c r="S25" s="77" t="e">
        <f t="shared" si="21"/>
        <v>#REF!</v>
      </c>
      <c r="T25" s="77" t="e">
        <f t="shared" si="21"/>
        <v>#REF!</v>
      </c>
      <c r="U25" s="77" t="e">
        <f t="shared" si="21"/>
        <v>#REF!</v>
      </c>
      <c r="V25" s="78" t="e">
        <f t="shared" si="21"/>
        <v>#REF!</v>
      </c>
      <c r="W25" s="74" t="e">
        <f t="shared" si="22"/>
        <v>#REF!</v>
      </c>
      <c r="X25" s="77" t="e">
        <f t="shared" si="23"/>
        <v>#REF!</v>
      </c>
      <c r="Y25" s="77" t="e">
        <f t="shared" si="23"/>
        <v>#REF!</v>
      </c>
      <c r="Z25" s="77" t="e">
        <f t="shared" si="23"/>
        <v>#REF!</v>
      </c>
      <c r="AA25" s="78" t="e">
        <f t="shared" si="23"/>
        <v>#REF!</v>
      </c>
      <c r="AB25" s="115"/>
      <c r="AC25" s="115"/>
      <c r="AD25" s="115"/>
      <c r="AE25" s="120"/>
      <c r="AF25" s="120"/>
      <c r="AG25" s="115"/>
      <c r="AH25" s="115"/>
      <c r="AI25" s="115"/>
      <c r="AJ25" s="357"/>
      <c r="AK25" s="357"/>
      <c r="AL25" s="357"/>
      <c r="AM25" s="357"/>
      <c r="AN25" s="357"/>
      <c r="AO25" s="357"/>
      <c r="AP25" s="357"/>
      <c r="AQ25" s="115"/>
      <c r="AR25" s="11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28.5" hidden="1" customHeight="1">
      <c r="B26" s="87" t="s">
        <v>55</v>
      </c>
      <c r="C26" s="126" t="e">
        <f>#REF!+#REF!+$G$4</f>
        <v>#REF!</v>
      </c>
      <c r="D26" s="30" t="e">
        <f t="shared" si="14"/>
        <v>#REF!</v>
      </c>
      <c r="E26" s="30" t="e">
        <f t="shared" si="15"/>
        <v>#REF!</v>
      </c>
      <c r="F26" s="30" t="e">
        <f t="shared" si="15"/>
        <v>#REF!</v>
      </c>
      <c r="G26" s="76" t="e">
        <f t="shared" si="15"/>
        <v>#REF!</v>
      </c>
      <c r="H26" s="29" t="e">
        <f t="shared" si="16"/>
        <v>#REF!</v>
      </c>
      <c r="I26" s="30" t="e">
        <f t="shared" si="17"/>
        <v>#REF!</v>
      </c>
      <c r="J26" s="30" t="e">
        <f t="shared" si="17"/>
        <v>#REF!</v>
      </c>
      <c r="K26" s="30" t="e">
        <f t="shared" si="17"/>
        <v>#REF!</v>
      </c>
      <c r="L26" s="31" t="e">
        <f t="shared" si="17"/>
        <v>#REF!</v>
      </c>
      <c r="M26" s="23" t="e">
        <f t="shared" si="18"/>
        <v>#REF!</v>
      </c>
      <c r="N26" s="30" t="e">
        <f t="shared" si="19"/>
        <v>#REF!</v>
      </c>
      <c r="O26" s="30" t="e">
        <f t="shared" si="19"/>
        <v>#REF!</v>
      </c>
      <c r="P26" s="30" t="e">
        <f t="shared" si="19"/>
        <v>#REF!</v>
      </c>
      <c r="Q26" s="31" t="e">
        <f t="shared" si="19"/>
        <v>#REF!</v>
      </c>
      <c r="R26" s="23" t="e">
        <f t="shared" si="20"/>
        <v>#REF!</v>
      </c>
      <c r="S26" s="30" t="e">
        <f t="shared" si="21"/>
        <v>#REF!</v>
      </c>
      <c r="T26" s="30" t="e">
        <f t="shared" si="21"/>
        <v>#REF!</v>
      </c>
      <c r="U26" s="30" t="e">
        <f t="shared" si="21"/>
        <v>#REF!</v>
      </c>
      <c r="V26" s="31" t="e">
        <f t="shared" si="21"/>
        <v>#REF!</v>
      </c>
      <c r="W26" s="23" t="e">
        <f t="shared" si="22"/>
        <v>#REF!</v>
      </c>
      <c r="X26" s="30" t="e">
        <f t="shared" si="23"/>
        <v>#REF!</v>
      </c>
      <c r="Y26" s="30" t="e">
        <f t="shared" si="23"/>
        <v>#REF!</v>
      </c>
      <c r="Z26" s="30" t="e">
        <f t="shared" si="23"/>
        <v>#REF!</v>
      </c>
      <c r="AA26" s="31" t="e">
        <f t="shared" si="23"/>
        <v>#REF!</v>
      </c>
      <c r="AE26" s="113"/>
      <c r="AF26" s="113"/>
      <c r="AJ26" s="359"/>
      <c r="AK26" s="359"/>
      <c r="AL26" s="359"/>
      <c r="AM26" s="359"/>
      <c r="AN26" s="359"/>
      <c r="AO26" s="359"/>
      <c r="AP26" s="35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28.5" hidden="1" customHeight="1">
      <c r="B27" s="88" t="s">
        <v>56</v>
      </c>
      <c r="C27" s="137" t="e">
        <f>C20+#REF!+$G$4</f>
        <v>#REF!</v>
      </c>
      <c r="D27" s="77" t="e">
        <f t="shared" si="14"/>
        <v>#REF!</v>
      </c>
      <c r="E27" s="77" t="e">
        <f t="shared" si="15"/>
        <v>#REF!</v>
      </c>
      <c r="F27" s="77" t="e">
        <f t="shared" si="15"/>
        <v>#REF!</v>
      </c>
      <c r="G27" s="80" t="e">
        <f t="shared" si="15"/>
        <v>#REF!</v>
      </c>
      <c r="H27" s="79" t="e">
        <f t="shared" si="16"/>
        <v>#REF!</v>
      </c>
      <c r="I27" s="77" t="e">
        <f t="shared" si="17"/>
        <v>#REF!</v>
      </c>
      <c r="J27" s="77" t="e">
        <f t="shared" si="17"/>
        <v>#REF!</v>
      </c>
      <c r="K27" s="77" t="e">
        <f t="shared" si="17"/>
        <v>#REF!</v>
      </c>
      <c r="L27" s="78" t="e">
        <f t="shared" si="17"/>
        <v>#REF!</v>
      </c>
      <c r="M27" s="74" t="e">
        <f t="shared" si="18"/>
        <v>#REF!</v>
      </c>
      <c r="N27" s="77" t="e">
        <f t="shared" si="19"/>
        <v>#REF!</v>
      </c>
      <c r="O27" s="77" t="e">
        <f t="shared" si="19"/>
        <v>#REF!</v>
      </c>
      <c r="P27" s="77" t="e">
        <f t="shared" si="19"/>
        <v>#REF!</v>
      </c>
      <c r="Q27" s="78" t="e">
        <f t="shared" si="19"/>
        <v>#REF!</v>
      </c>
      <c r="R27" s="74" t="e">
        <f t="shared" si="20"/>
        <v>#REF!</v>
      </c>
      <c r="S27" s="77" t="e">
        <f t="shared" si="21"/>
        <v>#REF!</v>
      </c>
      <c r="T27" s="77" t="e">
        <f t="shared" si="21"/>
        <v>#REF!</v>
      </c>
      <c r="U27" s="77" t="e">
        <f t="shared" si="21"/>
        <v>#REF!</v>
      </c>
      <c r="V27" s="78" t="e">
        <f t="shared" si="21"/>
        <v>#REF!</v>
      </c>
      <c r="W27" s="74" t="e">
        <f t="shared" si="22"/>
        <v>#REF!</v>
      </c>
      <c r="X27" s="77" t="e">
        <f t="shared" si="23"/>
        <v>#REF!</v>
      </c>
      <c r="Y27" s="77" t="e">
        <f t="shared" si="23"/>
        <v>#REF!</v>
      </c>
      <c r="Z27" s="77" t="e">
        <f t="shared" si="23"/>
        <v>#REF!</v>
      </c>
      <c r="AA27" s="78" t="e">
        <f t="shared" si="23"/>
        <v>#REF!</v>
      </c>
      <c r="AE27" s="113"/>
      <c r="AF27" s="113"/>
      <c r="AJ27" s="359"/>
      <c r="AK27" s="359"/>
      <c r="AL27" s="359"/>
      <c r="AM27" s="359"/>
      <c r="AN27" s="359"/>
      <c r="AO27" s="359"/>
      <c r="AP27" s="359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28.5" hidden="1" customHeight="1">
      <c r="B28" s="87" t="s">
        <v>57</v>
      </c>
      <c r="C28" s="126" t="e">
        <f>C21+#REF!+$G$4</f>
        <v>#REF!</v>
      </c>
      <c r="D28" s="30" t="e">
        <f t="shared" si="14"/>
        <v>#REF!</v>
      </c>
      <c r="E28" s="30" t="e">
        <f t="shared" si="15"/>
        <v>#REF!</v>
      </c>
      <c r="F28" s="30" t="e">
        <f t="shared" si="15"/>
        <v>#REF!</v>
      </c>
      <c r="G28" s="76" t="e">
        <f t="shared" si="15"/>
        <v>#REF!</v>
      </c>
      <c r="H28" s="29" t="e">
        <f t="shared" si="16"/>
        <v>#REF!</v>
      </c>
      <c r="I28" s="30" t="e">
        <f t="shared" si="17"/>
        <v>#REF!</v>
      </c>
      <c r="J28" s="30" t="e">
        <f t="shared" si="17"/>
        <v>#REF!</v>
      </c>
      <c r="K28" s="30" t="e">
        <f t="shared" si="17"/>
        <v>#REF!</v>
      </c>
      <c r="L28" s="31" t="e">
        <f t="shared" si="17"/>
        <v>#REF!</v>
      </c>
      <c r="M28" s="23" t="e">
        <f t="shared" si="18"/>
        <v>#REF!</v>
      </c>
      <c r="N28" s="30" t="e">
        <f t="shared" si="19"/>
        <v>#REF!</v>
      </c>
      <c r="O28" s="30" t="e">
        <f t="shared" si="19"/>
        <v>#REF!</v>
      </c>
      <c r="P28" s="30" t="e">
        <f t="shared" si="19"/>
        <v>#REF!</v>
      </c>
      <c r="Q28" s="31" t="e">
        <f t="shared" si="19"/>
        <v>#REF!</v>
      </c>
      <c r="R28" s="23" t="e">
        <f t="shared" si="20"/>
        <v>#REF!</v>
      </c>
      <c r="S28" s="30" t="e">
        <f t="shared" si="21"/>
        <v>#REF!</v>
      </c>
      <c r="T28" s="30" t="e">
        <f t="shared" si="21"/>
        <v>#REF!</v>
      </c>
      <c r="U28" s="30" t="e">
        <f t="shared" si="21"/>
        <v>#REF!</v>
      </c>
      <c r="V28" s="31" t="e">
        <f t="shared" si="21"/>
        <v>#REF!</v>
      </c>
      <c r="W28" s="23" t="e">
        <f t="shared" si="22"/>
        <v>#REF!</v>
      </c>
      <c r="X28" s="30" t="e">
        <f t="shared" si="23"/>
        <v>#REF!</v>
      </c>
      <c r="Y28" s="30" t="e">
        <f t="shared" si="23"/>
        <v>#REF!</v>
      </c>
      <c r="Z28" s="30" t="e">
        <f t="shared" si="23"/>
        <v>#REF!</v>
      </c>
      <c r="AA28" s="31" t="e">
        <f t="shared" si="23"/>
        <v>#REF!</v>
      </c>
      <c r="AE28" s="113"/>
      <c r="AF28" s="113"/>
      <c r="AJ28" s="359"/>
      <c r="AK28" s="359"/>
      <c r="AL28" s="359"/>
      <c r="AM28" s="359"/>
      <c r="AN28" s="359"/>
      <c r="AO28" s="359"/>
      <c r="AP28" s="359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28.5" hidden="1" customHeight="1" thickBot="1">
      <c r="B29" s="136" t="s">
        <v>58</v>
      </c>
      <c r="C29" s="138" t="e">
        <f>C22+#REF!+$G$4</f>
        <v>#REF!</v>
      </c>
      <c r="D29" s="84" t="e">
        <f t="shared" si="14"/>
        <v>#REF!</v>
      </c>
      <c r="E29" s="84" t="e">
        <f t="shared" si="15"/>
        <v>#REF!</v>
      </c>
      <c r="F29" s="84" t="e">
        <f t="shared" si="15"/>
        <v>#REF!</v>
      </c>
      <c r="G29" s="85" t="e">
        <f t="shared" si="15"/>
        <v>#REF!</v>
      </c>
      <c r="H29" s="83" t="e">
        <f t="shared" si="16"/>
        <v>#REF!</v>
      </c>
      <c r="I29" s="81" t="e">
        <f t="shared" si="17"/>
        <v>#REF!</v>
      </c>
      <c r="J29" s="81" t="e">
        <f t="shared" si="17"/>
        <v>#REF!</v>
      </c>
      <c r="K29" s="81" t="e">
        <f t="shared" si="17"/>
        <v>#REF!</v>
      </c>
      <c r="L29" s="82" t="e">
        <f t="shared" si="17"/>
        <v>#REF!</v>
      </c>
      <c r="M29" s="108" t="e">
        <f t="shared" si="18"/>
        <v>#REF!</v>
      </c>
      <c r="N29" s="81" t="e">
        <f t="shared" si="19"/>
        <v>#REF!</v>
      </c>
      <c r="O29" s="81" t="e">
        <f t="shared" si="19"/>
        <v>#REF!</v>
      </c>
      <c r="P29" s="81" t="e">
        <f t="shared" si="19"/>
        <v>#REF!</v>
      </c>
      <c r="Q29" s="82" t="e">
        <f t="shared" si="19"/>
        <v>#REF!</v>
      </c>
      <c r="R29" s="108" t="e">
        <f t="shared" si="20"/>
        <v>#REF!</v>
      </c>
      <c r="S29" s="81" t="e">
        <f t="shared" si="21"/>
        <v>#REF!</v>
      </c>
      <c r="T29" s="81" t="e">
        <f t="shared" si="21"/>
        <v>#REF!</v>
      </c>
      <c r="U29" s="81" t="e">
        <f t="shared" si="21"/>
        <v>#REF!</v>
      </c>
      <c r="V29" s="82" t="e">
        <f t="shared" si="21"/>
        <v>#REF!</v>
      </c>
      <c r="W29" s="108" t="e">
        <f t="shared" si="22"/>
        <v>#REF!</v>
      </c>
      <c r="X29" s="81" t="e">
        <f t="shared" si="23"/>
        <v>#REF!</v>
      </c>
      <c r="Y29" s="81" t="e">
        <f t="shared" si="23"/>
        <v>#REF!</v>
      </c>
      <c r="Z29" s="81" t="e">
        <f t="shared" si="23"/>
        <v>#REF!</v>
      </c>
      <c r="AA29" s="82" t="e">
        <f t="shared" si="23"/>
        <v>#REF!</v>
      </c>
      <c r="AE29" s="113"/>
      <c r="AF29" s="113"/>
      <c r="AJ29" s="359"/>
      <c r="AK29" s="359"/>
      <c r="AL29" s="359"/>
      <c r="AM29" s="359"/>
      <c r="AN29" s="359"/>
      <c r="AO29" s="359"/>
      <c r="AP29" s="359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28.5" customHeight="1" thickBot="1">
      <c r="B30" s="90"/>
      <c r="C30" s="45"/>
      <c r="D30" s="47"/>
      <c r="E30" s="47"/>
      <c r="F30" s="47"/>
      <c r="G30" s="53"/>
      <c r="H30" s="45"/>
      <c r="I30" s="47"/>
      <c r="J30" s="47"/>
      <c r="K30" s="47"/>
      <c r="L30" s="53"/>
      <c r="M30" s="45"/>
      <c r="N30" s="107"/>
      <c r="O30" s="47"/>
      <c r="P30" s="47"/>
      <c r="Q30" s="53"/>
      <c r="R30" s="45"/>
      <c r="S30" s="47"/>
      <c r="T30" s="47"/>
      <c r="U30" s="47"/>
      <c r="V30" s="53"/>
      <c r="W30" s="45"/>
      <c r="X30" s="47"/>
      <c r="Y30" s="47"/>
      <c r="Z30" s="47"/>
      <c r="AA30" s="53"/>
      <c r="AE30" s="113"/>
      <c r="AF30" s="113"/>
      <c r="AJ30" s="359"/>
      <c r="AK30" s="359"/>
      <c r="AL30" s="359"/>
      <c r="AM30" s="359"/>
      <c r="AN30" s="359"/>
      <c r="AO30" s="359"/>
      <c r="AP30" s="359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4" ht="37.5" customHeight="1" thickBot="1">
      <c r="B31" s="90"/>
      <c r="C31" s="45"/>
      <c r="D31" s="957">
        <v>2050</v>
      </c>
      <c r="E31" s="91"/>
      <c r="F31" s="92"/>
      <c r="G31" s="93"/>
      <c r="H31" s="94"/>
      <c r="I31" s="957">
        <v>2100</v>
      </c>
      <c r="J31" s="41"/>
      <c r="K31" s="89"/>
      <c r="L31" s="53"/>
      <c r="M31" s="45"/>
      <c r="N31" s="58">
        <v>100</v>
      </c>
      <c r="O31" s="955" t="s">
        <v>62</v>
      </c>
      <c r="P31" s="956"/>
      <c r="Q31" s="53"/>
      <c r="R31" s="45"/>
      <c r="S31" s="54">
        <v>200</v>
      </c>
      <c r="T31" s="955" t="s">
        <v>62</v>
      </c>
      <c r="U31" s="956"/>
      <c r="V31" s="53"/>
      <c r="W31" s="45"/>
      <c r="X31" s="54">
        <v>300</v>
      </c>
      <c r="Y31" s="955" t="s">
        <v>62</v>
      </c>
      <c r="Z31" s="956"/>
      <c r="AA31" s="53"/>
      <c r="AE31" s="113"/>
      <c r="AF31" s="113"/>
      <c r="AJ31" s="359"/>
      <c r="AK31" s="359"/>
      <c r="AL31" s="359"/>
      <c r="AM31" s="359"/>
      <c r="AN31" s="359"/>
      <c r="AO31" s="359"/>
      <c r="AP31" s="359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104" ht="28.5" customHeight="1">
      <c r="B32" s="90"/>
      <c r="C32" s="45"/>
      <c r="D32" s="958"/>
      <c r="E32" s="94"/>
      <c r="F32" s="93"/>
      <c r="G32" s="93"/>
      <c r="H32" s="94"/>
      <c r="I32" s="958"/>
      <c r="J32" s="45"/>
      <c r="K32" s="53"/>
      <c r="L32" s="53"/>
      <c r="M32" s="45"/>
      <c r="N32" s="957">
        <v>2050</v>
      </c>
      <c r="O32" s="45"/>
      <c r="P32" s="53"/>
      <c r="Q32" s="53"/>
      <c r="R32" s="45"/>
      <c r="S32" s="957">
        <v>2050</v>
      </c>
      <c r="T32" s="45"/>
      <c r="U32" s="53"/>
      <c r="V32" s="53"/>
      <c r="W32" s="45"/>
      <c r="X32" s="957">
        <v>2050</v>
      </c>
      <c r="Y32" s="45"/>
      <c r="Z32" s="53"/>
      <c r="AA32" s="53"/>
      <c r="AJ32" s="359"/>
      <c r="AK32" s="359"/>
      <c r="AL32" s="359"/>
      <c r="AM32" s="359"/>
      <c r="AN32" s="359"/>
      <c r="AO32" s="359"/>
      <c r="AP32" s="359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2:104" ht="28.5" customHeight="1">
      <c r="B33" s="90"/>
      <c r="C33" s="45"/>
      <c r="D33" s="958"/>
      <c r="E33" s="94"/>
      <c r="F33" s="93"/>
      <c r="G33" s="93"/>
      <c r="H33" s="94"/>
      <c r="I33" s="958"/>
      <c r="J33" s="45"/>
      <c r="K33" s="53"/>
      <c r="L33" s="53"/>
      <c r="M33" s="45"/>
      <c r="N33" s="958"/>
      <c r="O33" s="45"/>
      <c r="P33" s="53"/>
      <c r="Q33" s="53"/>
      <c r="R33" s="45"/>
      <c r="S33" s="958"/>
      <c r="T33" s="45"/>
      <c r="U33" s="53"/>
      <c r="V33" s="53"/>
      <c r="W33" s="45"/>
      <c r="X33" s="958"/>
      <c r="Y33" s="45"/>
      <c r="Z33" s="53"/>
      <c r="AA33" s="53"/>
      <c r="AJ33" s="359"/>
      <c r="AK33" s="359"/>
      <c r="AL33" s="359"/>
      <c r="AM33" s="359"/>
      <c r="AN33" s="359"/>
      <c r="AO33" s="359"/>
      <c r="AP33" s="359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2:104" ht="28.5" customHeight="1">
      <c r="B34" s="90"/>
      <c r="C34" s="45"/>
      <c r="D34" s="958"/>
      <c r="E34" s="94"/>
      <c r="F34" s="93"/>
      <c r="G34" s="93"/>
      <c r="H34" s="94"/>
      <c r="I34" s="958"/>
      <c r="J34" s="45"/>
      <c r="K34" s="53"/>
      <c r="L34" s="53"/>
      <c r="M34" s="45"/>
      <c r="N34" s="958"/>
      <c r="O34" s="45"/>
      <c r="P34" s="53"/>
      <c r="Q34" s="53"/>
      <c r="R34" s="45"/>
      <c r="S34" s="958"/>
      <c r="T34" s="45"/>
      <c r="U34" s="53"/>
      <c r="V34" s="53"/>
      <c r="W34" s="45"/>
      <c r="X34" s="958"/>
      <c r="Y34" s="45"/>
      <c r="Z34" s="53"/>
      <c r="AA34" s="53"/>
      <c r="AJ34" s="359"/>
      <c r="AK34" s="359"/>
      <c r="AL34" s="359"/>
      <c r="AM34" s="359"/>
      <c r="AN34" s="359"/>
      <c r="AO34" s="359"/>
      <c r="AP34" s="359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2:104" ht="28.5" customHeight="1">
      <c r="B35" s="90"/>
      <c r="C35" s="45"/>
      <c r="D35" s="958"/>
      <c r="E35" s="94"/>
      <c r="F35" s="93"/>
      <c r="G35" s="93"/>
      <c r="H35" s="94"/>
      <c r="I35" s="958"/>
      <c r="J35" s="45"/>
      <c r="K35" s="53"/>
      <c r="L35" s="53"/>
      <c r="M35" s="45"/>
      <c r="N35" s="958"/>
      <c r="O35" s="45"/>
      <c r="P35" s="53"/>
      <c r="Q35" s="53"/>
      <c r="R35" s="45"/>
      <c r="S35" s="958"/>
      <c r="T35" s="45"/>
      <c r="U35" s="53"/>
      <c r="V35" s="53"/>
      <c r="W35" s="45"/>
      <c r="X35" s="958"/>
      <c r="Y35" s="45"/>
      <c r="Z35" s="53"/>
      <c r="AA35" s="5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2:104" ht="37.5" customHeight="1">
      <c r="B36" s="90"/>
      <c r="C36" s="45"/>
      <c r="D36" s="958"/>
      <c r="E36" s="94"/>
      <c r="F36" s="93"/>
      <c r="G36" s="93"/>
      <c r="H36" s="94"/>
      <c r="I36" s="958"/>
      <c r="J36" s="45"/>
      <c r="K36" s="53"/>
      <c r="L36" s="53"/>
      <c r="M36" s="45"/>
      <c r="N36" s="958"/>
      <c r="O36" s="45"/>
      <c r="P36" s="53"/>
      <c r="Q36" s="53"/>
      <c r="R36" s="45"/>
      <c r="S36" s="958"/>
      <c r="T36" s="45"/>
      <c r="U36" s="53"/>
      <c r="V36" s="53"/>
      <c r="W36" s="45"/>
      <c r="X36" s="958"/>
      <c r="Y36" s="45"/>
      <c r="Z36" s="53"/>
      <c r="AA36" s="5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2:104" ht="28.5" customHeight="1">
      <c r="B37" s="90"/>
      <c r="C37" s="45"/>
      <c r="D37" s="958"/>
      <c r="E37" s="94"/>
      <c r="F37" s="93"/>
      <c r="G37" s="93"/>
      <c r="H37" s="94"/>
      <c r="I37" s="958"/>
      <c r="J37" s="45"/>
      <c r="K37" s="53"/>
      <c r="L37" s="53"/>
      <c r="M37" s="45"/>
      <c r="N37" s="958"/>
      <c r="O37" s="45"/>
      <c r="P37" s="53"/>
      <c r="Q37" s="53"/>
      <c r="R37" s="45"/>
      <c r="S37" s="958"/>
      <c r="T37" s="45"/>
      <c r="U37" s="53"/>
      <c r="V37" s="53"/>
      <c r="W37" s="45"/>
      <c r="X37" s="958"/>
      <c r="Y37" s="45"/>
      <c r="Z37" s="53"/>
      <c r="AA37" s="5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2:104" ht="28.5" customHeight="1" thickBot="1">
      <c r="B38" s="90"/>
      <c r="C38" s="45"/>
      <c r="D38" s="959"/>
      <c r="E38" s="95"/>
      <c r="F38" s="96"/>
      <c r="G38" s="93"/>
      <c r="H38" s="94"/>
      <c r="I38" s="959"/>
      <c r="J38" s="68"/>
      <c r="K38" s="97"/>
      <c r="L38" s="53"/>
      <c r="M38" s="45"/>
      <c r="N38" s="958"/>
      <c r="O38" s="45"/>
      <c r="P38" s="53"/>
      <c r="Q38" s="53"/>
      <c r="R38" s="45"/>
      <c r="S38" s="958"/>
      <c r="T38" s="45"/>
      <c r="U38" s="53"/>
      <c r="V38" s="53"/>
      <c r="W38" s="45"/>
      <c r="X38" s="958"/>
      <c r="Y38" s="45"/>
      <c r="Z38" s="53"/>
      <c r="AA38" s="5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2:104" ht="28.5" customHeight="1" thickBot="1">
      <c r="B39" s="90"/>
      <c r="C39" s="45"/>
      <c r="D39" s="47"/>
      <c r="E39" s="950" t="s">
        <v>61</v>
      </c>
      <c r="F39" s="951"/>
      <c r="G39" s="98"/>
      <c r="H39" s="99"/>
      <c r="I39" s="100"/>
      <c r="J39" s="950" t="s">
        <v>61</v>
      </c>
      <c r="K39" s="951"/>
      <c r="L39" s="101"/>
      <c r="M39" s="45"/>
      <c r="N39" s="959"/>
      <c r="O39" s="68"/>
      <c r="P39" s="97"/>
      <c r="Q39" s="53"/>
      <c r="R39" s="45"/>
      <c r="S39" s="959"/>
      <c r="T39" s="68"/>
      <c r="U39" s="97"/>
      <c r="V39" s="53"/>
      <c r="W39" s="45"/>
      <c r="X39" s="959"/>
      <c r="Y39" s="68"/>
      <c r="Z39" s="97"/>
      <c r="AA39" s="5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2:104" ht="28.5" customHeight="1">
      <c r="B40" s="90"/>
      <c r="C40" s="45"/>
      <c r="D40" s="47"/>
      <c r="E40" s="47"/>
      <c r="F40" s="47"/>
      <c r="G40" s="53"/>
      <c r="H40" s="45"/>
      <c r="I40" s="47"/>
      <c r="J40" s="47"/>
      <c r="K40" s="47"/>
      <c r="L40" s="53"/>
      <c r="M40" s="45"/>
      <c r="N40" s="102"/>
      <c r="O40" s="950" t="s">
        <v>61</v>
      </c>
      <c r="P40" s="951"/>
      <c r="Q40" s="53"/>
      <c r="R40" s="45"/>
      <c r="S40" s="102"/>
      <c r="T40" s="950" t="s">
        <v>61</v>
      </c>
      <c r="U40" s="951"/>
      <c r="V40" s="53"/>
      <c r="W40" s="45"/>
      <c r="X40" s="47"/>
      <c r="Y40" s="950" t="s">
        <v>61</v>
      </c>
      <c r="Z40" s="951"/>
      <c r="AA40" s="101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2:104" ht="28.5" customHeight="1" thickBot="1">
      <c r="B41" s="103"/>
      <c r="C41" s="68"/>
      <c r="D41" s="104"/>
      <c r="E41" s="104"/>
      <c r="F41" s="104"/>
      <c r="G41" s="97"/>
      <c r="H41" s="68"/>
      <c r="I41" s="104"/>
      <c r="J41" s="104"/>
      <c r="K41" s="104"/>
      <c r="L41" s="97"/>
      <c r="M41" s="68"/>
      <c r="N41" s="104"/>
      <c r="O41" s="104"/>
      <c r="P41" s="104"/>
      <c r="Q41" s="97"/>
      <c r="R41" s="68"/>
      <c r="S41" s="104"/>
      <c r="T41" s="104"/>
      <c r="U41" s="104"/>
      <c r="V41" s="97"/>
      <c r="W41" s="68"/>
      <c r="X41" s="104"/>
      <c r="Y41" s="104"/>
      <c r="Z41" s="104"/>
      <c r="AA41" s="97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2:104" s="12" customFormat="1" ht="28.5" customHeight="1">
      <c r="B42" s="17"/>
      <c r="D42" s="13"/>
      <c r="J42" s="13"/>
      <c r="K42" s="13"/>
      <c r="L42" s="13"/>
      <c r="M42" s="13"/>
      <c r="N42" s="13"/>
      <c r="Q42" s="13"/>
      <c r="S42" s="13"/>
      <c r="T42" s="13"/>
      <c r="U42" s="13"/>
      <c r="W42" s="13"/>
      <c r="X42" s="13"/>
      <c r="Y42" s="13"/>
      <c r="Z42" s="13"/>
      <c r="AA42" s="13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</row>
    <row r="43" spans="2:104" s="12" customFormat="1" ht="28.5" customHeight="1">
      <c r="B43" s="1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</row>
    <row r="44" spans="2:104" s="12" customFormat="1" ht="28.5" customHeight="1">
      <c r="B44" s="1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</row>
    <row r="45" spans="2:104" s="12" customFormat="1" ht="28.5" customHeight="1">
      <c r="B45" s="1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</row>
    <row r="46" spans="2:104" s="12" customFormat="1" ht="28.5" customHeight="1">
      <c r="B46" s="1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2:104" s="12" customFormat="1" ht="28.5" customHeight="1">
      <c r="B47" s="1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</row>
    <row r="48" spans="2:104" s="12" customFormat="1" ht="28.5" customHeight="1">
      <c r="B48" s="1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</row>
    <row r="49" spans="2:104" s="12" customFormat="1" ht="28.5" customHeight="1">
      <c r="B49" s="15"/>
      <c r="P49" s="19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</row>
    <row r="50" spans="2:104" s="12" customFormat="1" ht="28.5" customHeight="1">
      <c r="B50" s="1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</row>
    <row r="51" spans="2:104" s="12" customFormat="1" ht="28.5" customHeight="1">
      <c r="B51" s="1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2:104" s="12" customFormat="1" ht="28.5" customHeight="1">
      <c r="B52" s="1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</row>
    <row r="53" spans="2:104" s="12" customFormat="1" ht="28.5" customHeight="1">
      <c r="B53" s="1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</row>
    <row r="54" spans="2:104" s="12" customFormat="1" ht="28.5" customHeight="1">
      <c r="B54" s="1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</row>
    <row r="55" spans="2:104" s="12" customFormat="1" ht="28.5" customHeight="1">
      <c r="B55" s="1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</row>
    <row r="56" spans="2:104" s="12" customFormat="1" ht="28.5" customHeight="1">
      <c r="B56" s="1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</row>
    <row r="57" spans="2:104" s="12" customFormat="1" ht="28.5" customHeight="1">
      <c r="B57" s="1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</row>
    <row r="58" spans="2:104" s="12" customFormat="1" ht="28.5" customHeight="1">
      <c r="B58" s="1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</row>
    <row r="59" spans="2:104" s="12" customFormat="1" ht="28.5" customHeight="1">
      <c r="B59" s="1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</row>
    <row r="60" spans="2:104" s="12" customFormat="1" ht="28.5" customHeight="1">
      <c r="B60" s="1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</row>
    <row r="61" spans="2:104" s="12" customFormat="1" ht="28.5" customHeight="1">
      <c r="B61" s="1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</row>
    <row r="62" spans="2:104" s="12" customFormat="1" ht="28.5" customHeight="1">
      <c r="B62" s="1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</row>
    <row r="63" spans="2:104" ht="28.5" customHeight="1"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</row>
    <row r="64" spans="2:104" ht="28.5" customHeight="1"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</row>
    <row r="65" spans="2:104" ht="28.5" customHeight="1"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</row>
    <row r="66" spans="2:104" ht="28.5" customHeight="1"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</row>
    <row r="67" spans="2:104" ht="28.5" customHeight="1"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</row>
    <row r="68" spans="2:104" ht="28.5" customHeight="1"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</row>
    <row r="69" spans="2:104" ht="28.5" customHeight="1"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</row>
    <row r="70" spans="2:104" ht="28.5" customHeight="1"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</row>
    <row r="71" spans="2:104" ht="28.5" customHeight="1"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</row>
    <row r="72" spans="2:104" ht="28.5" customHeight="1"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</row>
    <row r="73" spans="2:104" ht="28.5" customHeight="1"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</row>
    <row r="74" spans="2:104" ht="28.5" customHeight="1"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</row>
    <row r="75" spans="2:104" ht="28.5" customHeight="1"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</row>
    <row r="76" spans="2:104" ht="28.5" customHeight="1"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</row>
    <row r="77" spans="2:104" ht="28.5" customHeight="1"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</row>
    <row r="78" spans="2:104" ht="28.5" customHeight="1"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</row>
    <row r="79" spans="2:104" ht="28.5" customHeight="1"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</row>
    <row r="80" spans="2:104" ht="28.5" customHeight="1"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</row>
    <row r="81" spans="2:104" ht="28.5" customHeight="1"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2:104" ht="28.5" customHeight="1"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</row>
    <row r="83" spans="2:104" ht="28.5" customHeight="1"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</row>
    <row r="84" spans="2:104" ht="28.5" customHeight="1"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2:104" ht="28.5" customHeight="1"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2:104" ht="28.5" customHeight="1"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</row>
    <row r="87" spans="2:104" ht="28.5" customHeight="1"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</row>
    <row r="88" spans="2:104" ht="28.5" customHeight="1"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2:104" ht="28.5" customHeight="1"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2:104" ht="28.5" customHeight="1"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2:104" ht="28.5" customHeight="1"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2:104" ht="28.5" customHeight="1"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2:104" ht="28.5" customHeight="1"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</row>
    <row r="94" spans="2:104" ht="28.5" customHeight="1"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</row>
    <row r="95" spans="2:104" ht="28.5" customHeight="1"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2:104" ht="28.5" customHeight="1"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2:104" ht="28.5" customHeight="1"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</row>
    <row r="98" spans="2:104" ht="28.5" customHeight="1"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</row>
    <row r="99" spans="2:104" ht="28.5" customHeight="1"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2:104" ht="28.5" customHeight="1"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2:104" ht="28.5" customHeight="1"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</row>
    <row r="102" spans="2:104" ht="28.5" customHeight="1"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</row>
    <row r="103" spans="2:104" ht="28.5" customHeight="1"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2:104" ht="28.5" customHeight="1"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2:104" ht="28.5" customHeight="1"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2:104" ht="28.5" customHeight="1"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</row>
    <row r="107" spans="2:104" ht="28.5" customHeight="1"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</row>
    <row r="108" spans="2:104" ht="28.5" customHeight="1"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2:104" ht="28.5" customHeight="1"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2:104" ht="28.5" customHeight="1"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2:104" ht="28.5" customHeight="1"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</row>
    <row r="112" spans="2:104" ht="28.5" customHeight="1"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</row>
    <row r="113" spans="2:104" ht="28.5" customHeight="1"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2:104" ht="28.5" customHeight="1"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2:104" ht="28.5" customHeight="1"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2:104" ht="28.5" customHeight="1"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2:104" ht="28.5" customHeight="1"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2:104" ht="28.5" customHeight="1"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2:104" ht="28.5" customHeight="1"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2:104" ht="28.5" customHeight="1"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</row>
    <row r="121" spans="2:104" ht="28.5" customHeight="1"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</row>
    <row r="122" spans="2:104" ht="28.5" customHeight="1"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</row>
    <row r="123" spans="2:104" ht="28.5" customHeight="1"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</row>
    <row r="124" spans="2:104" ht="28.5" customHeight="1"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</row>
    <row r="125" spans="2:104" ht="28.5" customHeight="1"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</row>
    <row r="126" spans="2:104" ht="28.5" customHeight="1"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</row>
    <row r="127" spans="2:104" ht="28.5" customHeight="1"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2:104" ht="28.5" customHeight="1"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2:104" ht="28.5" customHeight="1"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</row>
    <row r="130" spans="2:104" ht="28.5" customHeight="1"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</row>
    <row r="131" spans="2:104" ht="28.5" customHeight="1"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2:104" ht="28.5" customHeight="1"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2:104" ht="28.5" customHeight="1"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2:104" ht="28.5" customHeight="1"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2:104" ht="28.5" customHeight="1"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spans="2:104" ht="28.5" customHeight="1"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2:104" ht="28.5" customHeight="1"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</row>
    <row r="138" spans="2:104" ht="28.5" customHeight="1"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</row>
    <row r="139" spans="2:104" ht="28.5" customHeight="1"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</row>
    <row r="140" spans="2:104" ht="28.5" customHeight="1"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</row>
    <row r="141" spans="2:104" ht="28.5" customHeight="1"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</row>
    <row r="142" spans="2:104" ht="28.5" customHeight="1"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</row>
    <row r="143" spans="2:104" ht="28.5" customHeight="1"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</row>
    <row r="144" spans="2:104" ht="28.5" customHeight="1"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</row>
    <row r="145" spans="2:104" ht="28.5" customHeight="1"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</row>
    <row r="146" spans="2:104" ht="28.5" customHeight="1"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</row>
    <row r="147" spans="2:104" ht="28.5" customHeight="1"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</row>
    <row r="148" spans="2:104" ht="28.5" customHeight="1"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</row>
    <row r="149" spans="2:104" ht="28.5" customHeight="1"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</row>
    <row r="150" spans="2:104" ht="28.5" customHeight="1"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</row>
    <row r="151" spans="2:104" ht="28.5" customHeight="1"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</row>
    <row r="152" spans="2:104" ht="28.5" customHeight="1"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</row>
    <row r="153" spans="2:104" ht="28.5" customHeight="1"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</row>
    <row r="154" spans="2:104" ht="28.5" customHeight="1"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</row>
    <row r="155" spans="2:104" ht="28.5" customHeight="1"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</row>
    <row r="156" spans="2:104" ht="28.5" customHeight="1"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</row>
    <row r="157" spans="2:104" ht="28.5" customHeight="1"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</row>
    <row r="158" spans="2:104" ht="28.5" customHeight="1"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</row>
    <row r="159" spans="2:104" ht="28.5" customHeight="1">
      <c r="B159" s="1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</row>
    <row r="160" spans="2:104" ht="28.5" customHeight="1">
      <c r="B160" s="1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</row>
    <row r="161" spans="2:104" ht="28.5" customHeight="1">
      <c r="B161" s="1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</row>
    <row r="162" spans="2:104" ht="28.5" customHeight="1">
      <c r="B162" s="1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</row>
    <row r="163" spans="2:104" ht="28.5" customHeight="1">
      <c r="B163" s="1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</row>
    <row r="164" spans="2:104" ht="28.5" customHeight="1">
      <c r="B164" s="1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</row>
    <row r="165" spans="2:104" ht="28.5" customHeight="1">
      <c r="B165" s="1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</row>
    <row r="166" spans="2:104" ht="28.5" customHeight="1">
      <c r="B166" s="1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</row>
    <row r="167" spans="2:104" ht="28.5" customHeight="1">
      <c r="B167" s="1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</row>
    <row r="168" spans="2:104" ht="28.5" customHeight="1">
      <c r="B168" s="1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</row>
    <row r="169" spans="2:104" ht="28.5" customHeight="1">
      <c r="B169" s="1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</row>
    <row r="170" spans="2:104" ht="28.5" customHeight="1">
      <c r="B170" s="1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</row>
    <row r="171" spans="2:104" ht="28.5" customHeight="1">
      <c r="B171" s="1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</row>
    <row r="172" spans="2:104" ht="28.5" customHeight="1">
      <c r="B172" s="1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</row>
    <row r="173" spans="2:104" ht="28.5" customHeight="1">
      <c r="B173" s="1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</row>
    <row r="174" spans="2:104" ht="28.5" customHeight="1">
      <c r="B174" s="1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</row>
    <row r="175" spans="2:104" ht="28.5" customHeight="1">
      <c r="B175" s="1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</row>
    <row r="176" spans="2:104" ht="28.5" customHeight="1">
      <c r="B176" s="1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</row>
    <row r="177" spans="2:104" ht="28.5" customHeight="1">
      <c r="B177" s="1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</row>
    <row r="178" spans="2:104" ht="28.5" customHeight="1">
      <c r="B178" s="1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</row>
    <row r="179" spans="2:104" ht="28.5" customHeight="1">
      <c r="B179" s="1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</row>
    <row r="180" spans="2:104" ht="28.5" customHeight="1">
      <c r="B180" s="1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</row>
    <row r="181" spans="2:104" ht="28.5" customHeight="1">
      <c r="B181" s="1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</row>
    <row r="182" spans="2:104" ht="28.5" customHeight="1">
      <c r="B182" s="1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</row>
    <row r="183" spans="2:104" ht="28.5" customHeight="1">
      <c r="B183" s="1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</row>
    <row r="184" spans="2:104" ht="28.5" customHeight="1">
      <c r="B184" s="1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</row>
    <row r="185" spans="2:104" ht="28.5" customHeight="1">
      <c r="B185" s="1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</row>
    <row r="186" spans="2:104" ht="28.5" customHeight="1">
      <c r="B186" s="1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</row>
    <row r="187" spans="2:104" ht="28.5" customHeight="1">
      <c r="B187" s="1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</row>
    <row r="188" spans="2:104" ht="28.5" customHeight="1">
      <c r="B188" s="1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</row>
    <row r="189" spans="2:104" ht="28.5" customHeight="1">
      <c r="B189" s="1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</row>
    <row r="190" spans="2:104" ht="28.5" customHeight="1">
      <c r="B190" s="1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</row>
    <row r="191" spans="2:104" ht="28.5" customHeight="1">
      <c r="B191" s="1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</row>
    <row r="192" spans="2:104" ht="28.5" customHeight="1">
      <c r="B192" s="1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</row>
    <row r="193" spans="2:104" ht="28.5" customHeight="1">
      <c r="B193" s="1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</row>
    <row r="194" spans="2:104" ht="28.5" customHeight="1">
      <c r="B194" s="1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</row>
    <row r="195" spans="2:104" ht="28.5" customHeight="1">
      <c r="B195" s="1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  <row r="196" spans="2:104" ht="28.5" customHeight="1">
      <c r="B196" s="1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</row>
    <row r="197" spans="2:104" ht="28.5" customHeight="1">
      <c r="B197" s="1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</row>
    <row r="198" spans="2:104" ht="28.5" customHeight="1">
      <c r="B198" s="1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</row>
    <row r="199" spans="2:104" ht="28.5" customHeight="1">
      <c r="B199" s="1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</row>
    <row r="200" spans="2:104" ht="28.5" customHeight="1">
      <c r="B200" s="1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</row>
    <row r="201" spans="2:104" ht="28.5" customHeight="1">
      <c r="B201" s="1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</row>
    <row r="202" spans="2:104" ht="28.5" customHeight="1">
      <c r="B202" s="1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</row>
    <row r="203" spans="2:104" ht="28.5" customHeight="1">
      <c r="B203" s="1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</row>
    <row r="204" spans="2:104" ht="28.5" customHeight="1">
      <c r="B204" s="1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</row>
    <row r="205" spans="2:104" ht="28.5" customHeight="1">
      <c r="B205" s="1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</row>
    <row r="206" spans="2:104" ht="28.5" customHeight="1">
      <c r="B206" s="1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</row>
    <row r="207" spans="2:104" ht="28.5" customHeight="1">
      <c r="B207" s="1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</row>
    <row r="208" spans="2:104" ht="28.5" customHeight="1">
      <c r="B208" s="1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</row>
    <row r="209" spans="2:104" ht="28.5" customHeight="1">
      <c r="B209" s="1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</row>
    <row r="210" spans="2:104" ht="28.5" customHeight="1">
      <c r="B210" s="1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</row>
    <row r="211" spans="2:104" ht="28.5" customHeight="1">
      <c r="B211" s="1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</row>
    <row r="212" spans="2:104" ht="28.5" customHeight="1">
      <c r="B212" s="15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</row>
    <row r="213" spans="2:104" ht="28.5" customHeight="1">
      <c r="B213" s="15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</row>
    <row r="214" spans="2:104" ht="28.5" customHeight="1">
      <c r="B214" s="15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</row>
    <row r="215" spans="2:104" ht="28.5" customHeight="1">
      <c r="B215" s="15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</row>
    <row r="216" spans="2:104" ht="28.5" customHeight="1">
      <c r="B216" s="15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</row>
    <row r="217" spans="2:104" ht="28.5" customHeight="1">
      <c r="B217" s="15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</row>
    <row r="218" spans="2:104" ht="28.5" customHeight="1">
      <c r="B218" s="15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</row>
    <row r="219" spans="2:104" ht="28.5" customHeight="1">
      <c r="B219" s="15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</row>
    <row r="220" spans="2:104" ht="28.5" customHeight="1">
      <c r="B220" s="15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</row>
    <row r="221" spans="2:104" ht="28.5" customHeight="1">
      <c r="B221" s="15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</row>
    <row r="222" spans="2:104" ht="28.5" customHeight="1">
      <c r="B222" s="15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</row>
    <row r="223" spans="2:104" ht="28.5" customHeight="1">
      <c r="B223" s="15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</row>
    <row r="224" spans="2:104" ht="28.5" customHeight="1">
      <c r="B224" s="15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</row>
    <row r="225" spans="2:104" ht="28.5" customHeight="1">
      <c r="B225" s="15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</row>
    <row r="226" spans="2:104" ht="28.5" customHeight="1">
      <c r="B226" s="15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</row>
    <row r="227" spans="2:104" ht="28.5" customHeight="1">
      <c r="B227" s="15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</row>
    <row r="228" spans="2:104" ht="28.5" customHeight="1">
      <c r="B228" s="15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</row>
    <row r="229" spans="2:104" ht="28.5" customHeight="1">
      <c r="B229" s="15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</row>
    <row r="230" spans="2:104" ht="28.5" customHeight="1">
      <c r="B230" s="15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</row>
    <row r="231" spans="2:104" ht="28.5" customHeight="1">
      <c r="B231" s="1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</row>
    <row r="232" spans="2:104" ht="28.5" customHeight="1">
      <c r="B232" s="15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</row>
    <row r="233" spans="2:104" ht="28.5" customHeight="1">
      <c r="B233" s="15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</row>
    <row r="234" spans="2:104" ht="28.5" customHeight="1">
      <c r="B234" s="15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</row>
    <row r="235" spans="2:104" ht="28.5" customHeight="1">
      <c r="B235" s="15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</row>
    <row r="236" spans="2:104" ht="28.5" customHeight="1">
      <c r="B236" s="15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</row>
    <row r="237" spans="2:104" ht="28.5" customHeight="1">
      <c r="B237" s="15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</row>
    <row r="238" spans="2:104" ht="28.5" customHeight="1">
      <c r="B238" s="15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</row>
    <row r="239" spans="2:104" ht="28.5" customHeight="1">
      <c r="B239" s="15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</row>
    <row r="240" spans="2:104" ht="28.5" customHeight="1">
      <c r="B240" s="15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</row>
    <row r="241" spans="2:104" ht="28.5" customHeight="1">
      <c r="B241" s="15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</row>
    <row r="242" spans="2:104" ht="28.5" customHeight="1">
      <c r="B242" s="15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</row>
    <row r="243" spans="2:104" ht="28.5" customHeight="1">
      <c r="B243" s="1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</row>
    <row r="244" spans="2:104" ht="28.5" customHeight="1">
      <c r="B244" s="15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</row>
    <row r="245" spans="2:104" ht="28.5" customHeight="1">
      <c r="B245" s="15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</row>
    <row r="246" spans="2:104" ht="28.5" customHeight="1">
      <c r="B246" s="15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</row>
    <row r="247" spans="2:104" ht="28.5" customHeight="1">
      <c r="B247" s="15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</row>
    <row r="248" spans="2:104" ht="28.5" customHeight="1">
      <c r="B248" s="15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</row>
    <row r="249" spans="2:104" ht="28.5" customHeight="1">
      <c r="B249" s="15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</row>
    <row r="250" spans="2:104" ht="28.5" customHeight="1">
      <c r="B250" s="15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</row>
    <row r="251" spans="2:104" ht="28.5" customHeight="1">
      <c r="B251" s="15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</row>
    <row r="252" spans="2:104" ht="28.5" customHeight="1">
      <c r="B252" s="15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</row>
    <row r="253" spans="2:104" ht="28.5" customHeight="1">
      <c r="B253" s="15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</row>
    <row r="254" spans="2:104" ht="28.5" customHeight="1">
      <c r="B254" s="15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</row>
    <row r="255" spans="2:104" ht="28.5" customHeight="1">
      <c r="B255" s="15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</row>
    <row r="256" spans="2:104" ht="28.5" customHeight="1">
      <c r="B256" s="15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</row>
    <row r="257" spans="2:104" ht="28.5" customHeight="1">
      <c r="B257" s="15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</row>
    <row r="258" spans="2:104" ht="28.5" customHeight="1">
      <c r="B258" s="15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</row>
    <row r="259" spans="2:104" ht="28.5" customHeight="1">
      <c r="B259" s="15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</row>
    <row r="260" spans="2:104" ht="28.5" customHeight="1">
      <c r="B260" s="15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</row>
    <row r="261" spans="2:104" ht="28.5" customHeight="1">
      <c r="B261" s="15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</row>
    <row r="262" spans="2:104" ht="28.5" customHeight="1">
      <c r="B262" s="15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</row>
    <row r="263" spans="2:104" ht="28.5" customHeight="1">
      <c r="B263" s="15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</row>
    <row r="264" spans="2:104" ht="28.5" customHeight="1">
      <c r="B264" s="15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</row>
    <row r="265" spans="2:104" ht="28.5" customHeight="1">
      <c r="B265" s="15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</row>
    <row r="266" spans="2:104" ht="28.5" customHeight="1">
      <c r="B266" s="15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</row>
    <row r="267" spans="2:104" ht="28.5" customHeight="1">
      <c r="B267" s="15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</row>
    <row r="268" spans="2:104" ht="28.5" customHeight="1">
      <c r="B268" s="15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</row>
    <row r="269" spans="2:104" ht="28.5" customHeight="1">
      <c r="B269" s="15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</row>
    <row r="270" spans="2:104" ht="28.5" customHeight="1">
      <c r="B270" s="15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</row>
    <row r="271" spans="2:104" ht="28.5" customHeight="1">
      <c r="B271" s="15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</row>
    <row r="272" spans="2:104" ht="28.5" customHeight="1">
      <c r="B272" s="15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</row>
    <row r="273" spans="2:104" ht="28.5" customHeight="1">
      <c r="B273" s="15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</row>
    <row r="274" spans="2:104" ht="28.5" customHeight="1">
      <c r="B274" s="15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</row>
    <row r="275" spans="2:104" ht="28.5" customHeight="1">
      <c r="B275" s="15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</row>
    <row r="276" spans="2:104" ht="28.5" customHeight="1">
      <c r="B276" s="15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</row>
    <row r="277" spans="2:104" ht="28.5" customHeight="1">
      <c r="B277" s="15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</row>
    <row r="278" spans="2:104" ht="28.5" customHeight="1">
      <c r="B278" s="15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</row>
    <row r="279" spans="2:104" ht="28.5" customHeight="1">
      <c r="B279" s="15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</row>
    <row r="280" spans="2:104" ht="28.5" customHeight="1">
      <c r="B280" s="15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</row>
    <row r="281" spans="2:104" ht="28.5" customHeight="1">
      <c r="B281" s="15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</row>
    <row r="282" spans="2:104" ht="28.5" customHeight="1">
      <c r="B282" s="15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</row>
    <row r="283" spans="2:104" ht="28.5" customHeight="1">
      <c r="B283" s="15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</row>
    <row r="284" spans="2:104" ht="28.5" customHeight="1">
      <c r="B284" s="15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</row>
    <row r="285" spans="2:104" ht="28.5" customHeight="1">
      <c r="B285" s="15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</row>
    <row r="286" spans="2:104" ht="28.5" customHeight="1">
      <c r="B286" s="15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</row>
    <row r="287" spans="2:104" ht="28.5" customHeight="1">
      <c r="B287" s="15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</row>
    <row r="288" spans="2:104" ht="28.5" customHeight="1">
      <c r="B288" s="15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</row>
    <row r="289" spans="2:104" ht="28.5" customHeight="1">
      <c r="B289" s="15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</row>
    <row r="290" spans="2:104" ht="28.5" customHeight="1">
      <c r="B290" s="15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</row>
    <row r="291" spans="2:104" ht="28.5" customHeight="1">
      <c r="B291" s="15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</row>
    <row r="292" spans="2:104" ht="28.5" customHeight="1">
      <c r="B292" s="15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</row>
    <row r="293" spans="2:104" ht="28.5" customHeight="1">
      <c r="B293" s="15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</row>
    <row r="294" spans="2:104" ht="28.5" customHeight="1">
      <c r="B294" s="15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</row>
    <row r="295" spans="2:104" ht="28.5" customHeight="1">
      <c r="B295" s="15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</row>
    <row r="296" spans="2:104" ht="28.5" customHeight="1">
      <c r="B296" s="15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</row>
    <row r="297" spans="2:104" ht="28.5" customHeight="1">
      <c r="B297" s="15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</row>
    <row r="298" spans="2:104" ht="28.5" customHeight="1">
      <c r="B298" s="15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</row>
    <row r="299" spans="2:104" ht="28.5" customHeight="1">
      <c r="B299" s="15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</row>
    <row r="300" spans="2:104" ht="28.5" customHeight="1">
      <c r="B300" s="15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</row>
    <row r="301" spans="2:104" ht="28.5" customHeight="1">
      <c r="B301" s="15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</row>
    <row r="302" spans="2:104" ht="28.5" customHeight="1">
      <c r="B302" s="15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</row>
    <row r="303" spans="2:104" ht="28.5" customHeight="1">
      <c r="B303" s="15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</row>
    <row r="304" spans="2:104" ht="28.5" customHeight="1">
      <c r="B304" s="15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</row>
    <row r="305" spans="2:104" ht="28.5" customHeight="1">
      <c r="B305" s="15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</row>
    <row r="306" spans="2:104" ht="28.5" customHeight="1">
      <c r="B306" s="15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</row>
    <row r="307" spans="2:104" ht="28.5" customHeight="1">
      <c r="B307" s="15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</row>
    <row r="308" spans="2:104" ht="28.5" customHeight="1">
      <c r="B308" s="15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</row>
    <row r="309" spans="2:104" ht="28.5" customHeight="1">
      <c r="B309" s="15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</row>
    <row r="310" spans="2:104" ht="28.5" customHeight="1">
      <c r="B310" s="15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</row>
    <row r="311" spans="2:104" ht="28.5" customHeight="1">
      <c r="B311" s="15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</row>
    <row r="312" spans="2:104" ht="28.5" customHeight="1">
      <c r="B312" s="15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</row>
    <row r="313" spans="2:104" ht="28.5" customHeight="1">
      <c r="B313" s="15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</row>
    <row r="314" spans="2:104" ht="28.5" customHeight="1">
      <c r="B314" s="15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</row>
    <row r="315" spans="2:104" ht="28.5" customHeight="1">
      <c r="B315" s="15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</row>
    <row r="316" spans="2:104" ht="28.5" customHeight="1">
      <c r="B316" s="15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</row>
    <row r="317" spans="2:104" ht="28.5" customHeight="1">
      <c r="B317" s="15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</row>
    <row r="318" spans="2:104" ht="28.5" customHeight="1">
      <c r="B318" s="15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</row>
    <row r="319" spans="2:104" ht="28.5" customHeight="1">
      <c r="B319" s="15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</row>
    <row r="320" spans="2:104" ht="28.5" customHeight="1">
      <c r="B320" s="15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</row>
    <row r="321" spans="2:104" ht="28.5" customHeight="1">
      <c r="B321" s="15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</row>
    <row r="322" spans="2:104" ht="28.5" customHeight="1">
      <c r="B322" s="15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</row>
    <row r="323" spans="2:104" ht="28.5" customHeight="1">
      <c r="B323" s="15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</row>
    <row r="324" spans="2:104" ht="28.5" customHeight="1">
      <c r="B324" s="15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</row>
    <row r="325" spans="2:104" ht="28.5" customHeight="1">
      <c r="B325" s="15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</row>
    <row r="326" spans="2:104" ht="28.5" customHeight="1">
      <c r="B326" s="15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</row>
    <row r="327" spans="2:104" ht="28.5" customHeight="1">
      <c r="B327" s="15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</row>
    <row r="328" spans="2:104" ht="28.5" customHeight="1">
      <c r="B328" s="15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</row>
    <row r="329" spans="2:104" ht="28.5" customHeight="1">
      <c r="B329" s="15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</row>
    <row r="330" spans="2:104" ht="28.5" customHeight="1">
      <c r="B330" s="15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</row>
    <row r="331" spans="2:104" ht="28.5" customHeight="1">
      <c r="B331" s="15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</row>
    <row r="332" spans="2:104" ht="28.5" customHeight="1">
      <c r="B332" s="15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</row>
    <row r="333" spans="2:104" ht="28.5" customHeight="1">
      <c r="B333" s="15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</row>
    <row r="334" spans="2:104" ht="28.5" customHeight="1">
      <c r="B334" s="15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</row>
    <row r="335" spans="2:104" ht="28.5" customHeight="1">
      <c r="B335" s="15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</row>
    <row r="336" spans="2:104" ht="28.5" customHeight="1">
      <c r="B336" s="15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</row>
    <row r="337" spans="2:104" ht="28.5" customHeight="1">
      <c r="B337" s="15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</row>
    <row r="338" spans="2:104" ht="28.5" customHeight="1">
      <c r="B338" s="15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</row>
    <row r="339" spans="2:104" ht="28.5" customHeight="1">
      <c r="B339" s="15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</row>
    <row r="340" spans="2:104" ht="28.5" customHeight="1">
      <c r="B340" s="15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</row>
    <row r="341" spans="2:104" ht="28.5" customHeight="1">
      <c r="B341" s="15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</row>
    <row r="342" spans="2:104" ht="28.5" customHeight="1">
      <c r="B342" s="15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</row>
    <row r="343" spans="2:104" ht="28.5" customHeight="1">
      <c r="B343" s="15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</row>
    <row r="344" spans="2:104" ht="28.5" customHeight="1">
      <c r="B344" s="15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</row>
    <row r="345" spans="2:104" ht="28.5" customHeight="1">
      <c r="B345" s="15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</row>
    <row r="346" spans="2:104" ht="28.5" customHeight="1"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</row>
    <row r="347" spans="2:104" ht="28.5" customHeight="1"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</row>
    <row r="348" spans="2:104" ht="28.5" customHeight="1"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</row>
    <row r="349" spans="2:104" ht="28.5" customHeight="1"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</row>
    <row r="350" spans="2:104" ht="28.5" customHeight="1"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</row>
    <row r="351" spans="2:104" ht="28.5" customHeight="1"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</row>
    <row r="352" spans="2:104" ht="28.5" customHeight="1"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</row>
    <row r="353" spans="61:104" ht="28.5" customHeight="1"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</row>
    <row r="354" spans="61:104" ht="28.5" customHeight="1"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</row>
    <row r="355" spans="61:104" ht="28.5" customHeight="1"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</row>
    <row r="356" spans="61:104" ht="28.5" customHeight="1"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</row>
    <row r="357" spans="61:104" ht="28.5" customHeight="1"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</row>
    <row r="358" spans="61:104" ht="28.5" customHeight="1"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</row>
    <row r="359" spans="61:104" ht="28.5" customHeight="1"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</row>
    <row r="360" spans="61:104" ht="28.5" customHeight="1"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</row>
    <row r="361" spans="61:104" ht="28.5" customHeight="1"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</row>
    <row r="362" spans="61:104" ht="28.5" customHeight="1"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</row>
    <row r="363" spans="61:104" ht="28.5" customHeight="1"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</row>
    <row r="364" spans="61:104" ht="28.5" customHeight="1"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</row>
    <row r="365" spans="61:104" ht="28.5" customHeight="1"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</row>
    <row r="366" spans="61:104" ht="28.5" customHeight="1"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</row>
    <row r="367" spans="61:104" ht="28.5" customHeight="1"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</row>
    <row r="368" spans="61:104" ht="28.5" customHeight="1"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</row>
    <row r="369" spans="61:104" ht="28.5" customHeight="1"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</row>
    <row r="370" spans="61:104" ht="28.5" customHeight="1"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</row>
    <row r="371" spans="61:104" ht="28.5" customHeight="1"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</row>
    <row r="372" spans="61:104" ht="28.5" customHeight="1"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</row>
    <row r="373" spans="61:104" ht="28.5" customHeight="1"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</row>
    <row r="374" spans="61:104" ht="28.5" customHeight="1"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</row>
    <row r="375" spans="61:104" ht="28.5" customHeight="1"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</row>
    <row r="376" spans="61:104" ht="28.5" customHeight="1"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</row>
    <row r="377" spans="61:104" ht="28.5" customHeight="1"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</row>
    <row r="378" spans="61:104" ht="28.5" customHeight="1"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</row>
    <row r="379" spans="61:104" ht="28.5" customHeight="1"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</row>
    <row r="380" spans="61:104" ht="28.5" customHeight="1"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</row>
    <row r="381" spans="61:104" ht="28.5" customHeight="1"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</row>
    <row r="382" spans="61:104" ht="28.5" customHeight="1"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</row>
    <row r="383" spans="61:104" ht="28.5" customHeight="1"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</row>
    <row r="384" spans="61:104" ht="28.5" customHeight="1"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</row>
    <row r="385" spans="61:104" ht="28.5" customHeight="1"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</row>
    <row r="386" spans="61:104" ht="28.5" customHeight="1"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</row>
    <row r="387" spans="61:104" ht="28.5" customHeight="1"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</row>
    <row r="388" spans="61:104" ht="28.5" customHeight="1"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</row>
    <row r="389" spans="61:104" ht="28.5" customHeight="1"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</row>
    <row r="390" spans="61:104" ht="28.5" customHeight="1"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</row>
    <row r="391" spans="61:104" ht="28.5" customHeight="1"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</row>
    <row r="392" spans="61:104" ht="28.5" customHeight="1"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</row>
    <row r="393" spans="61:104" ht="28.5" customHeight="1"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</row>
    <row r="394" spans="61:104" ht="28.5" customHeight="1"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</row>
    <row r="395" spans="61:104" ht="28.5" customHeight="1"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</row>
    <row r="396" spans="61:104" ht="28.5" customHeight="1"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</row>
    <row r="397" spans="61:104" ht="28.5" customHeight="1"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</row>
    <row r="398" spans="61:104" ht="28.5" customHeight="1"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</row>
    <row r="399" spans="61:104" ht="28.5" customHeight="1"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</row>
    <row r="400" spans="61:104" ht="28.5" customHeight="1"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</row>
    <row r="401" spans="61:104" ht="28.5" customHeight="1"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</row>
    <row r="402" spans="61:104" ht="28.5" customHeight="1"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</row>
    <row r="403" spans="61:104" ht="28.5" customHeight="1"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</row>
    <row r="404" spans="61:104" ht="28.5" customHeight="1"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</row>
    <row r="405" spans="61:104" ht="28.5" customHeight="1"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</row>
    <row r="406" spans="61:104" ht="28.5" customHeight="1"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</row>
    <row r="407" spans="61:104" ht="28.5" customHeight="1"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</row>
    <row r="408" spans="61:104" ht="28.5" customHeight="1"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</row>
    <row r="409" spans="61:104" ht="28.5" customHeight="1"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</row>
    <row r="410" spans="61:104" ht="28.5" customHeight="1"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</row>
    <row r="411" spans="61:104" ht="28.5" customHeight="1"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</row>
    <row r="412" spans="61:104" ht="28.5" customHeight="1"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</row>
    <row r="413" spans="61:104" ht="28.5" customHeight="1"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</row>
    <row r="414" spans="61:104" ht="28.5" customHeight="1"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</row>
    <row r="415" spans="61:104" ht="28.5" customHeight="1"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</row>
    <row r="416" spans="61:104" ht="28.5" customHeight="1"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</row>
    <row r="417" spans="61:104" ht="28.5" customHeight="1"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</row>
    <row r="418" spans="61:104" ht="28.5" customHeight="1"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</row>
    <row r="419" spans="61:104" ht="28.5" customHeight="1"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</row>
    <row r="420" spans="61:104" ht="28.5" customHeight="1"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</row>
    <row r="421" spans="61:104" ht="28.5" customHeight="1"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</row>
    <row r="422" spans="61:104" ht="28.5" customHeight="1"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</row>
    <row r="423" spans="61:104" ht="28.5" customHeight="1"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</row>
    <row r="424" spans="61:104" ht="28.5" customHeight="1"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</row>
    <row r="425" spans="61:104" ht="28.5" customHeight="1"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</row>
    <row r="426" spans="61:104" ht="28.5" customHeight="1"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</row>
    <row r="427" spans="61:104" ht="28.5" customHeight="1"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</row>
    <row r="428" spans="61:104" ht="28.5" customHeight="1"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</row>
    <row r="429" spans="61:104" ht="28.5" customHeight="1"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</row>
    <row r="430" spans="61:104" ht="28.5" customHeight="1"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</row>
    <row r="431" spans="61:104" ht="28.5" customHeight="1"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</row>
    <row r="432" spans="61:104" ht="28.5" customHeight="1"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</row>
    <row r="433" spans="61:104" ht="28.5" customHeight="1"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</row>
    <row r="434" spans="61:104" ht="28.5" customHeight="1"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</row>
    <row r="435" spans="61:104" ht="28.5" customHeight="1"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</row>
    <row r="436" spans="61:104" ht="28.5" customHeight="1"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</row>
    <row r="437" spans="61:104" ht="28.5" customHeight="1"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</row>
    <row r="438" spans="61:104" ht="28.5" customHeight="1"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</row>
    <row r="439" spans="61:104" ht="28.5" customHeight="1"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</row>
    <row r="440" spans="61:104" ht="28.5" customHeight="1"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</row>
    <row r="441" spans="61:104" ht="28.5" customHeight="1"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</row>
    <row r="442" spans="61:104" ht="28.5" customHeight="1"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</row>
    <row r="443" spans="61:104" ht="28.5" customHeight="1"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</row>
    <row r="444" spans="61:104" ht="28.5" customHeight="1"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</row>
    <row r="445" spans="61:104" ht="28.5" customHeight="1"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</row>
    <row r="446" spans="61:104" ht="28.5" customHeight="1"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</row>
    <row r="447" spans="61:104" ht="28.5" customHeight="1"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</row>
    <row r="448" spans="61:104" ht="28.5" customHeight="1"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</row>
    <row r="449" spans="61:104" ht="28.5" customHeight="1"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</row>
    <row r="450" spans="61:104" ht="28.5" customHeight="1"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</row>
    <row r="451" spans="61:104" ht="28.5" customHeight="1"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</row>
    <row r="452" spans="61:104" ht="28.5" customHeight="1"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</row>
    <row r="453" spans="61:104" ht="28.5" customHeight="1"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</row>
    <row r="454" spans="61:104" ht="28.5" customHeight="1"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</row>
    <row r="455" spans="61:104" ht="28.5" customHeight="1"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</row>
    <row r="456" spans="61:104" ht="28.5" customHeight="1"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</row>
    <row r="457" spans="61:104" ht="28.5" customHeight="1"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</row>
    <row r="458" spans="61:104" ht="28.5" customHeight="1"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</row>
    <row r="459" spans="61:104" ht="28.5" customHeight="1"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</row>
    <row r="460" spans="61:104" ht="28.5" customHeight="1"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</row>
    <row r="461" spans="61:104" ht="28.5" customHeight="1"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</row>
    <row r="462" spans="61:104" ht="28.5" customHeight="1"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</row>
    <row r="463" spans="61:104" ht="28.5" customHeight="1"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</row>
    <row r="464" spans="61:104" ht="28.5" customHeight="1"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</row>
    <row r="465" spans="61:104" ht="28.5" customHeight="1"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</row>
    <row r="466" spans="61:104" ht="28.5" customHeight="1"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</row>
    <row r="467" spans="61:104" ht="28.5" customHeight="1"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</row>
    <row r="468" spans="61:104" ht="28.5" customHeight="1"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</row>
    <row r="469" spans="61:104" ht="28.5" customHeight="1"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</row>
    <row r="470" spans="61:104" ht="28.5" customHeight="1"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</row>
    <row r="471" spans="61:104" ht="28.5" customHeight="1"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</row>
    <row r="472" spans="61:104" ht="28.5" customHeight="1"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</row>
    <row r="473" spans="61:104" ht="28.5" customHeight="1"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</row>
    <row r="474" spans="61:104" ht="28.5" customHeight="1"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</row>
    <row r="475" spans="61:104" ht="28.5" customHeight="1"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</row>
    <row r="476" spans="61:104" ht="28.5" customHeight="1"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</row>
    <row r="477" spans="61:104" ht="28.5" customHeight="1"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</row>
    <row r="478" spans="61:104" ht="28.5" customHeight="1"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</row>
    <row r="479" spans="61:104" ht="28.5" customHeight="1"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</row>
    <row r="480" spans="61:104" ht="28.5" customHeight="1"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</row>
    <row r="481" spans="61:104" ht="28.5" customHeight="1"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</row>
    <row r="482" spans="61:104" ht="28.5" customHeight="1"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</row>
    <row r="483" spans="61:104" ht="28.5" customHeight="1"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</row>
    <row r="484" spans="61:104" ht="28.5" customHeight="1"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</row>
    <row r="485" spans="61:104" ht="28.5" customHeight="1"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</row>
    <row r="486" spans="61:104" ht="28.5" customHeight="1"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</row>
    <row r="487" spans="61:104" ht="28.5" customHeight="1"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</row>
    <row r="488" spans="61:104" ht="28.5" customHeight="1"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</row>
    <row r="489" spans="61:104" ht="28.5" customHeight="1"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</row>
    <row r="490" spans="61:104" ht="28.5" customHeight="1"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</row>
    <row r="491" spans="61:104" ht="28.5" customHeight="1"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</row>
    <row r="492" spans="61:104" ht="28.5" customHeight="1"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</row>
    <row r="493" spans="61:104" ht="28.5" customHeight="1"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</row>
    <row r="494" spans="61:104" ht="28.5" customHeight="1"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</row>
    <row r="495" spans="61:104" ht="28.5" customHeight="1"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</row>
    <row r="496" spans="61:104" ht="28.5" customHeight="1"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</row>
    <row r="497" spans="61:104" ht="28.5" customHeight="1"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</row>
    <row r="498" spans="61:104" ht="28.5" customHeight="1"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</row>
    <row r="499" spans="61:104" ht="28.5" customHeight="1"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</row>
    <row r="500" spans="61:104" ht="28.5" customHeight="1"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</row>
    <row r="501" spans="61:104" ht="28.5" customHeight="1"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</row>
    <row r="502" spans="61:104" ht="28.5" customHeight="1"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</row>
    <row r="503" spans="61:104" ht="28.5" customHeight="1"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</row>
    <row r="504" spans="61:104" ht="28.5" customHeight="1"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</row>
    <row r="505" spans="61:104" ht="28.5" customHeight="1"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</row>
    <row r="506" spans="61:104" ht="28.5" customHeight="1"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</row>
    <row r="507" spans="61:104" ht="28.5" customHeight="1"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</row>
    <row r="508" spans="61:104" ht="28.5" customHeight="1"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</row>
    <row r="509" spans="61:104" ht="28.5" customHeight="1"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</row>
    <row r="510" spans="61:104" ht="28.5" customHeight="1"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</row>
    <row r="511" spans="61:104" ht="28.5" customHeight="1"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</row>
  </sheetData>
  <sheetProtection algorithmName="SHA-512" hashValue="73Tog2t+JLHIzMfjCVZWuJot2N7GwWQ19IR3Z99dmwOVkBHcyi7b96GGX05QHvL946caFMnErRtzXfymtcA+Vg==" saltValue="xfRWC1EfeBWUQcySBchuaA==" spinCount="100000" sheet="1" formatRows="0" insertColumns="0" insertRows="0" insertHyperlinks="0" deleteColumns="0" deleteRows="0" sort="0" autoFilter="0" pivotTables="0"/>
  <mergeCells count="19">
    <mergeCell ref="E39:F39"/>
    <mergeCell ref="B1:Z2"/>
    <mergeCell ref="C5:G5"/>
    <mergeCell ref="M5:Q5"/>
    <mergeCell ref="R5:V5"/>
    <mergeCell ref="W5:AA5"/>
    <mergeCell ref="D31:D38"/>
    <mergeCell ref="I31:I38"/>
    <mergeCell ref="Y31:Z31"/>
    <mergeCell ref="O40:P40"/>
    <mergeCell ref="T40:U40"/>
    <mergeCell ref="Y40:Z40"/>
    <mergeCell ref="H5:L5"/>
    <mergeCell ref="J39:K39"/>
    <mergeCell ref="O31:P31"/>
    <mergeCell ref="T31:U31"/>
    <mergeCell ref="N32:N39"/>
    <mergeCell ref="S32:S39"/>
    <mergeCell ref="X32:X39"/>
  </mergeCells>
  <phoneticPr fontId="4" type="noConversion"/>
  <pageMargins left="0.23622047244094491" right="0.15748031496062992" top="0.35433070866141736" bottom="0.47244094488188981" header="0.23622047244094491" footer="0.35433070866141736"/>
  <pageSetup paperSize="9" scale="42" orientation="landscape" verticalDpi="0" r:id="rId1"/>
  <headerFooter alignWithMargins="0"/>
  <ignoredErrors>
    <ignoredError sqref="W23:W29 R23:R29 H23:H2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2"/>
  </sheetPr>
  <dimension ref="A1:CO465"/>
  <sheetViews>
    <sheetView zoomScale="55" zoomScaleNormal="60" workbookViewId="0">
      <selection activeCell="AW16" sqref="AW16"/>
    </sheetView>
  </sheetViews>
  <sheetFormatPr defaultRowHeight="28.5" customHeight="1"/>
  <cols>
    <col min="1" max="1" width="2.42578125" style="6" customWidth="1"/>
    <col min="2" max="2" width="50.5703125" style="6" customWidth="1"/>
    <col min="3" max="27" width="10.7109375" style="6" customWidth="1"/>
    <col min="28" max="28" width="1" style="113" customWidth="1"/>
    <col min="29" max="29" width="9" style="113" hidden="1" customWidth="1"/>
    <col min="30" max="30" width="8.85546875" style="113" hidden="1" customWidth="1"/>
    <col min="31" max="31" width="7.42578125" style="113" hidden="1" customWidth="1"/>
    <col min="32" max="32" width="11.7109375" style="113" hidden="1" customWidth="1"/>
    <col min="33" max="39" width="9.140625" style="113" hidden="1" customWidth="1"/>
    <col min="40" max="51" width="9.140625" style="113" customWidth="1"/>
    <col min="52" max="52" width="9.140625" style="105" customWidth="1"/>
    <col min="53" max="16384" width="9.140625" style="6"/>
  </cols>
  <sheetData>
    <row r="1" spans="1:93" s="10" customFormat="1" ht="28.5" customHeight="1">
      <c r="A1" s="18"/>
      <c r="B1" s="967" t="s">
        <v>59</v>
      </c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9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06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</row>
    <row r="2" spans="1:93" s="10" customFormat="1" ht="28.5" customHeight="1">
      <c r="A2" s="18"/>
      <c r="B2" s="970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2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06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</row>
    <row r="3" spans="1:93" ht="27.75" customHeight="1" thickBot="1">
      <c r="A3" s="19"/>
      <c r="B3" s="6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97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s="105" customFormat="1" ht="29.25" hidden="1" customHeight="1">
      <c r="A4" s="133"/>
      <c r="B4" s="185"/>
      <c r="C4" s="186">
        <v>15</v>
      </c>
      <c r="D4" s="186">
        <v>14</v>
      </c>
      <c r="E4" s="186"/>
      <c r="F4" s="186"/>
      <c r="G4" s="186"/>
      <c r="H4" s="186">
        <v>20</v>
      </c>
      <c r="I4" s="186"/>
      <c r="J4" s="186"/>
      <c r="K4" s="186"/>
      <c r="L4" s="186"/>
      <c r="M4" s="186">
        <v>25</v>
      </c>
      <c r="N4" s="186"/>
      <c r="O4" s="186"/>
      <c r="P4" s="186"/>
      <c r="Q4" s="186"/>
      <c r="R4" s="186">
        <v>30</v>
      </c>
      <c r="S4" s="186"/>
      <c r="T4" s="186"/>
      <c r="U4" s="186"/>
      <c r="V4" s="186"/>
      <c r="W4" s="186">
        <v>35</v>
      </c>
      <c r="X4" s="186"/>
      <c r="Y4" s="186"/>
      <c r="Z4" s="186"/>
      <c r="AA4" s="186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1:93" s="105" customFormat="1" ht="29.25" hidden="1" customHeight="1" thickBot="1">
      <c r="A5" s="133"/>
      <c r="B5" s="187"/>
      <c r="C5" s="186">
        <v>435</v>
      </c>
      <c r="D5" s="186">
        <v>406</v>
      </c>
      <c r="E5" s="186"/>
      <c r="F5" s="186"/>
      <c r="G5" s="186"/>
      <c r="H5" s="186">
        <v>580</v>
      </c>
      <c r="I5" s="186"/>
      <c r="J5" s="186"/>
      <c r="K5" s="186"/>
      <c r="L5" s="186"/>
      <c r="M5" s="186">
        <v>725</v>
      </c>
      <c r="N5" s="186"/>
      <c r="O5" s="186"/>
      <c r="P5" s="186"/>
      <c r="Q5" s="186"/>
      <c r="R5" s="186">
        <v>870</v>
      </c>
      <c r="S5" s="186"/>
      <c r="T5" s="186"/>
      <c r="U5" s="186"/>
      <c r="V5" s="186"/>
      <c r="W5" s="186">
        <v>1015</v>
      </c>
      <c r="X5" s="186"/>
      <c r="Y5" s="186"/>
      <c r="Z5" s="186"/>
      <c r="AA5" s="186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1:93" ht="28.5" customHeight="1" thickTop="1" thickBot="1">
      <c r="A6" s="19"/>
      <c r="B6" s="21"/>
      <c r="C6" s="973" t="s">
        <v>34</v>
      </c>
      <c r="D6" s="973"/>
      <c r="E6" s="973"/>
      <c r="F6" s="973"/>
      <c r="G6" s="974"/>
      <c r="H6" s="973" t="s">
        <v>63</v>
      </c>
      <c r="I6" s="973"/>
      <c r="J6" s="973"/>
      <c r="K6" s="973"/>
      <c r="L6" s="974"/>
      <c r="M6" s="973" t="s">
        <v>35</v>
      </c>
      <c r="N6" s="973"/>
      <c r="O6" s="973"/>
      <c r="P6" s="973"/>
      <c r="Q6" s="973"/>
      <c r="R6" s="975" t="s">
        <v>36</v>
      </c>
      <c r="S6" s="973"/>
      <c r="T6" s="973"/>
      <c r="U6" s="973"/>
      <c r="V6" s="974"/>
      <c r="W6" s="975" t="s">
        <v>37</v>
      </c>
      <c r="X6" s="973"/>
      <c r="Y6" s="973"/>
      <c r="Z6" s="973"/>
      <c r="AA6" s="974"/>
      <c r="AD6" s="113" t="s">
        <v>66</v>
      </c>
      <c r="AE6" s="113" t="e">
        <f>AE9*#REF!</f>
        <v>#REF!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</row>
    <row r="7" spans="1:93" ht="28.5" customHeight="1" thickBot="1">
      <c r="A7" s="19"/>
      <c r="B7" s="132"/>
      <c r="C7" s="153">
        <v>1200</v>
      </c>
      <c r="D7" s="154">
        <v>1300</v>
      </c>
      <c r="E7" s="154">
        <v>1400</v>
      </c>
      <c r="F7" s="154">
        <v>1500</v>
      </c>
      <c r="G7" s="155">
        <v>1600</v>
      </c>
      <c r="H7" s="156">
        <v>1200</v>
      </c>
      <c r="I7" s="154">
        <v>1300</v>
      </c>
      <c r="J7" s="154">
        <v>1400</v>
      </c>
      <c r="K7" s="154">
        <v>1500</v>
      </c>
      <c r="L7" s="155">
        <v>1600</v>
      </c>
      <c r="M7" s="156">
        <v>1200</v>
      </c>
      <c r="N7" s="154">
        <v>1300</v>
      </c>
      <c r="O7" s="154">
        <v>1400</v>
      </c>
      <c r="P7" s="154">
        <v>1500</v>
      </c>
      <c r="Q7" s="155">
        <v>1600</v>
      </c>
      <c r="R7" s="156">
        <v>1200</v>
      </c>
      <c r="S7" s="154">
        <v>1300</v>
      </c>
      <c r="T7" s="154">
        <v>1400</v>
      </c>
      <c r="U7" s="154">
        <v>1500</v>
      </c>
      <c r="V7" s="157">
        <v>1600</v>
      </c>
      <c r="W7" s="153">
        <v>1200</v>
      </c>
      <c r="X7" s="154">
        <v>1300</v>
      </c>
      <c r="Y7" s="154">
        <v>1400</v>
      </c>
      <c r="Z7" s="154">
        <v>1500</v>
      </c>
      <c r="AA7" s="157">
        <v>1600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</row>
    <row r="8" spans="1:93" ht="28.5" customHeight="1" thickTop="1">
      <c r="A8" s="22"/>
      <c r="B8" s="360" t="s">
        <v>45</v>
      </c>
      <c r="C8" s="361">
        <f>'Прайс двери'!$G$140+$C$5</f>
        <v>6535</v>
      </c>
      <c r="D8" s="362">
        <f>C8+$D$5</f>
        <v>6941</v>
      </c>
      <c r="E8" s="362">
        <f>D8+$D$5</f>
        <v>7347</v>
      </c>
      <c r="F8" s="362">
        <f>E8+$D$5</f>
        <v>7753</v>
      </c>
      <c r="G8" s="363">
        <f>F8+$D$5</f>
        <v>8159</v>
      </c>
      <c r="H8" s="364">
        <f>'Прайс двери'!$G$140+$H$5</f>
        <v>6680</v>
      </c>
      <c r="I8" s="362">
        <f>H8+$D$5</f>
        <v>7086</v>
      </c>
      <c r="J8" s="362">
        <f>I8+$D$5</f>
        <v>7492</v>
      </c>
      <c r="K8" s="362">
        <f>J8+$D$5</f>
        <v>7898</v>
      </c>
      <c r="L8" s="365">
        <f>K8+$D$5</f>
        <v>8304</v>
      </c>
      <c r="M8" s="361">
        <f>'Прайс двери'!$G$140+$M$5</f>
        <v>6825</v>
      </c>
      <c r="N8" s="362">
        <f>M8+$D$5</f>
        <v>7231</v>
      </c>
      <c r="O8" s="362">
        <f>N8+$D$5</f>
        <v>7637</v>
      </c>
      <c r="P8" s="362">
        <f>O8+$D$5</f>
        <v>8043</v>
      </c>
      <c r="Q8" s="363">
        <f>P8+$D$5</f>
        <v>8449</v>
      </c>
      <c r="R8" s="364">
        <f>'Прайс двери'!$G$140+$R$5</f>
        <v>6970</v>
      </c>
      <c r="S8" s="362">
        <f>R8+$D$5</f>
        <v>7376</v>
      </c>
      <c r="T8" s="362">
        <f>S8+$D$5</f>
        <v>7782</v>
      </c>
      <c r="U8" s="362">
        <f>T8+$D$5</f>
        <v>8188</v>
      </c>
      <c r="V8" s="365">
        <f>U8+$D$5</f>
        <v>8594</v>
      </c>
      <c r="W8" s="361">
        <f>'Прайс двери'!$G$140+$W$5</f>
        <v>7115</v>
      </c>
      <c r="X8" s="362">
        <f>W8+$D$5</f>
        <v>7521</v>
      </c>
      <c r="Y8" s="362">
        <f>X8+$D$5</f>
        <v>7927</v>
      </c>
      <c r="Z8" s="362">
        <f>Y8+$D$5</f>
        <v>8333</v>
      </c>
      <c r="AA8" s="363">
        <f>Z8+$D$5</f>
        <v>8739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</row>
    <row r="9" spans="1:93" ht="28.5" customHeight="1">
      <c r="A9" s="22"/>
      <c r="B9" s="382" t="s">
        <v>46</v>
      </c>
      <c r="C9" s="296">
        <f>'Прайс двери'!$G$153+$C$5</f>
        <v>6555</v>
      </c>
      <c r="D9" s="383">
        <f t="shared" ref="D9:G21" si="0">C9+$D$5</f>
        <v>6961</v>
      </c>
      <c r="E9" s="383">
        <f t="shared" si="0"/>
        <v>7367</v>
      </c>
      <c r="F9" s="383">
        <f t="shared" si="0"/>
        <v>7773</v>
      </c>
      <c r="G9" s="384">
        <f t="shared" si="0"/>
        <v>8179</v>
      </c>
      <c r="H9" s="303">
        <f>'Прайс двери'!$G$153+$H$5</f>
        <v>6700</v>
      </c>
      <c r="I9" s="383">
        <f t="shared" ref="I9:L21" si="1">H9+$D$5</f>
        <v>7106</v>
      </c>
      <c r="J9" s="383">
        <f t="shared" si="1"/>
        <v>7512</v>
      </c>
      <c r="K9" s="383">
        <f t="shared" si="1"/>
        <v>7918</v>
      </c>
      <c r="L9" s="385">
        <f t="shared" si="1"/>
        <v>8324</v>
      </c>
      <c r="M9" s="296">
        <f>'Прайс двери'!$G$153+$M$5</f>
        <v>6845</v>
      </c>
      <c r="N9" s="383">
        <f t="shared" ref="N9:Q21" si="2">M9+$D$5</f>
        <v>7251</v>
      </c>
      <c r="O9" s="383">
        <f t="shared" si="2"/>
        <v>7657</v>
      </c>
      <c r="P9" s="383">
        <f t="shared" si="2"/>
        <v>8063</v>
      </c>
      <c r="Q9" s="384">
        <f t="shared" si="2"/>
        <v>8469</v>
      </c>
      <c r="R9" s="303">
        <f>'Прайс двери'!$G$153+$R$5</f>
        <v>6990</v>
      </c>
      <c r="S9" s="383">
        <f t="shared" ref="S9:V21" si="3">R9+$D$5</f>
        <v>7396</v>
      </c>
      <c r="T9" s="383">
        <f t="shared" si="3"/>
        <v>7802</v>
      </c>
      <c r="U9" s="383">
        <f t="shared" si="3"/>
        <v>8208</v>
      </c>
      <c r="V9" s="385">
        <f t="shared" si="3"/>
        <v>8614</v>
      </c>
      <c r="W9" s="296">
        <f>'Прайс двери'!$G$153+$W$5</f>
        <v>7135</v>
      </c>
      <c r="X9" s="297">
        <f t="shared" ref="X9:AA21" si="4">W9+$D$5</f>
        <v>7541</v>
      </c>
      <c r="Y9" s="297">
        <f t="shared" si="4"/>
        <v>7947</v>
      </c>
      <c r="Z9" s="297">
        <f t="shared" si="4"/>
        <v>8353</v>
      </c>
      <c r="AA9" s="386">
        <f t="shared" si="4"/>
        <v>8759</v>
      </c>
      <c r="AD9" s="113" t="s">
        <v>66</v>
      </c>
      <c r="AE9" s="113">
        <v>30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</row>
    <row r="10" spans="1:93" ht="28.5" customHeight="1">
      <c r="A10" s="22"/>
      <c r="B10" s="366" t="s">
        <v>283</v>
      </c>
      <c r="C10" s="282">
        <f>'Прайс двери'!$G$166+$C$5</f>
        <v>6815</v>
      </c>
      <c r="D10" s="367">
        <f>C10+$D$5</f>
        <v>7221</v>
      </c>
      <c r="E10" s="367">
        <f>D10+$D$5</f>
        <v>7627</v>
      </c>
      <c r="F10" s="367">
        <f>E10+$D$5</f>
        <v>8033</v>
      </c>
      <c r="G10" s="368">
        <f>F10+$D$5</f>
        <v>8439</v>
      </c>
      <c r="H10" s="285">
        <f>'Прайс двери'!$G$166+$H$5</f>
        <v>6960</v>
      </c>
      <c r="I10" s="367">
        <f>H10+$D$5</f>
        <v>7366</v>
      </c>
      <c r="J10" s="367">
        <f>I10+$D$5</f>
        <v>7772</v>
      </c>
      <c r="K10" s="367">
        <f>J10+$D$5</f>
        <v>8178</v>
      </c>
      <c r="L10" s="369">
        <f>K10+$D$5</f>
        <v>8584</v>
      </c>
      <c r="M10" s="282">
        <f>'Прайс двери'!$G$166+$M$5</f>
        <v>7105</v>
      </c>
      <c r="N10" s="367">
        <f>M10+$D$5</f>
        <v>7511</v>
      </c>
      <c r="O10" s="367">
        <f>N10+$D$5</f>
        <v>7917</v>
      </c>
      <c r="P10" s="367">
        <f>O10+$D$5</f>
        <v>8323</v>
      </c>
      <c r="Q10" s="368">
        <f>P10+$D$5</f>
        <v>8729</v>
      </c>
      <c r="R10" s="285">
        <f>'Прайс двери'!$G$166+$R$5</f>
        <v>7250</v>
      </c>
      <c r="S10" s="367">
        <f>R10+$D$5</f>
        <v>7656</v>
      </c>
      <c r="T10" s="367">
        <f>S10+$D$5</f>
        <v>8062</v>
      </c>
      <c r="U10" s="367">
        <f>T10+$D$5</f>
        <v>8468</v>
      </c>
      <c r="V10" s="369">
        <f>U10+$D$5</f>
        <v>8874</v>
      </c>
      <c r="W10" s="282">
        <f>'Прайс двери'!$G$166+$W$5</f>
        <v>7395</v>
      </c>
      <c r="X10" s="283">
        <f>W10+$D$5</f>
        <v>7801</v>
      </c>
      <c r="Y10" s="283">
        <f>X10+$D$5</f>
        <v>8207</v>
      </c>
      <c r="Z10" s="283">
        <f>Y10+$D$5</f>
        <v>8613</v>
      </c>
      <c r="AA10" s="284">
        <f>Z10+$D$5</f>
        <v>9019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</row>
    <row r="11" spans="1:93" ht="28.5" customHeight="1">
      <c r="A11" s="22"/>
      <c r="B11" s="382" t="s">
        <v>47</v>
      </c>
      <c r="C11" s="296">
        <f>'Прайс двери'!$G$179+$C$5</f>
        <v>6495</v>
      </c>
      <c r="D11" s="383">
        <f t="shared" si="0"/>
        <v>6901</v>
      </c>
      <c r="E11" s="383">
        <f t="shared" si="0"/>
        <v>7307</v>
      </c>
      <c r="F11" s="383">
        <f t="shared" si="0"/>
        <v>7713</v>
      </c>
      <c r="G11" s="384">
        <f t="shared" si="0"/>
        <v>8119</v>
      </c>
      <c r="H11" s="303">
        <f>'Прайс двери'!$G$179+$H$5</f>
        <v>6640</v>
      </c>
      <c r="I11" s="383">
        <f t="shared" si="1"/>
        <v>7046</v>
      </c>
      <c r="J11" s="383">
        <f t="shared" si="1"/>
        <v>7452</v>
      </c>
      <c r="K11" s="383">
        <f t="shared" si="1"/>
        <v>7858</v>
      </c>
      <c r="L11" s="385">
        <f t="shared" si="1"/>
        <v>8264</v>
      </c>
      <c r="M11" s="296">
        <f>'Прайс двери'!$G$179+$M$5</f>
        <v>6785</v>
      </c>
      <c r="N11" s="383">
        <f t="shared" si="2"/>
        <v>7191</v>
      </c>
      <c r="O11" s="383">
        <f t="shared" si="2"/>
        <v>7597</v>
      </c>
      <c r="P11" s="383">
        <f t="shared" si="2"/>
        <v>8003</v>
      </c>
      <c r="Q11" s="384">
        <f t="shared" si="2"/>
        <v>8409</v>
      </c>
      <c r="R11" s="303">
        <f>'Прайс двери'!$G$179+$R$5</f>
        <v>6930</v>
      </c>
      <c r="S11" s="383">
        <f t="shared" si="3"/>
        <v>7336</v>
      </c>
      <c r="T11" s="383">
        <f t="shared" si="3"/>
        <v>7742</v>
      </c>
      <c r="U11" s="383">
        <f t="shared" si="3"/>
        <v>8148</v>
      </c>
      <c r="V11" s="385">
        <f t="shared" si="3"/>
        <v>8554</v>
      </c>
      <c r="W11" s="296">
        <f>'Прайс двери'!$G$179+$W$5</f>
        <v>7075</v>
      </c>
      <c r="X11" s="297">
        <f t="shared" si="4"/>
        <v>7481</v>
      </c>
      <c r="Y11" s="297">
        <f t="shared" si="4"/>
        <v>7887</v>
      </c>
      <c r="Z11" s="297">
        <f t="shared" si="4"/>
        <v>8293</v>
      </c>
      <c r="AA11" s="386">
        <f t="shared" si="4"/>
        <v>8699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</row>
    <row r="12" spans="1:93" ht="28.5" customHeight="1">
      <c r="A12" s="22"/>
      <c r="B12" s="366" t="s">
        <v>282</v>
      </c>
      <c r="C12" s="282">
        <f>'Прайс двери'!$G$192+$C$5</f>
        <v>6575</v>
      </c>
      <c r="D12" s="367">
        <f t="shared" si="0"/>
        <v>6981</v>
      </c>
      <c r="E12" s="367">
        <f t="shared" si="0"/>
        <v>7387</v>
      </c>
      <c r="F12" s="367">
        <f t="shared" si="0"/>
        <v>7793</v>
      </c>
      <c r="G12" s="368">
        <f t="shared" si="0"/>
        <v>8199</v>
      </c>
      <c r="H12" s="285">
        <f>'Прайс двери'!$G$192+$H$5</f>
        <v>6720</v>
      </c>
      <c r="I12" s="367">
        <f t="shared" si="1"/>
        <v>7126</v>
      </c>
      <c r="J12" s="367">
        <f t="shared" si="1"/>
        <v>7532</v>
      </c>
      <c r="K12" s="367">
        <f t="shared" si="1"/>
        <v>7938</v>
      </c>
      <c r="L12" s="369">
        <f t="shared" si="1"/>
        <v>8344</v>
      </c>
      <c r="M12" s="282">
        <f>'Прайс двери'!$G$192+$M$5</f>
        <v>6865</v>
      </c>
      <c r="N12" s="367">
        <f t="shared" si="2"/>
        <v>7271</v>
      </c>
      <c r="O12" s="367">
        <f t="shared" si="2"/>
        <v>7677</v>
      </c>
      <c r="P12" s="367">
        <f t="shared" si="2"/>
        <v>8083</v>
      </c>
      <c r="Q12" s="368">
        <f t="shared" si="2"/>
        <v>8489</v>
      </c>
      <c r="R12" s="285">
        <f>'Прайс двери'!$G$192+$R$5</f>
        <v>7010</v>
      </c>
      <c r="S12" s="367">
        <f t="shared" si="3"/>
        <v>7416</v>
      </c>
      <c r="T12" s="367">
        <f t="shared" si="3"/>
        <v>7822</v>
      </c>
      <c r="U12" s="367">
        <f t="shared" si="3"/>
        <v>8228</v>
      </c>
      <c r="V12" s="369">
        <f t="shared" si="3"/>
        <v>8634</v>
      </c>
      <c r="W12" s="282">
        <f>'Прайс двери'!$G$192+$W$5</f>
        <v>7155</v>
      </c>
      <c r="X12" s="283">
        <f t="shared" si="4"/>
        <v>7561</v>
      </c>
      <c r="Y12" s="283">
        <f t="shared" si="4"/>
        <v>7967</v>
      </c>
      <c r="Z12" s="283">
        <f t="shared" si="4"/>
        <v>8373</v>
      </c>
      <c r="AA12" s="284">
        <f t="shared" si="4"/>
        <v>8779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</row>
    <row r="13" spans="1:93" ht="28.5" customHeight="1">
      <c r="A13" s="22"/>
      <c r="B13" s="382" t="s">
        <v>49</v>
      </c>
      <c r="C13" s="296">
        <f>'Прайс двери'!$G$205+$C$5</f>
        <v>7285</v>
      </c>
      <c r="D13" s="383">
        <f t="shared" si="0"/>
        <v>7691</v>
      </c>
      <c r="E13" s="383">
        <f t="shared" si="0"/>
        <v>8097</v>
      </c>
      <c r="F13" s="383">
        <f t="shared" si="0"/>
        <v>8503</v>
      </c>
      <c r="G13" s="384">
        <f t="shared" si="0"/>
        <v>8909</v>
      </c>
      <c r="H13" s="303">
        <f>'Прайс двери'!$G$205+$H$5</f>
        <v>7430</v>
      </c>
      <c r="I13" s="383">
        <f t="shared" si="1"/>
        <v>7836</v>
      </c>
      <c r="J13" s="383">
        <f t="shared" si="1"/>
        <v>8242</v>
      </c>
      <c r="K13" s="383">
        <f t="shared" si="1"/>
        <v>8648</v>
      </c>
      <c r="L13" s="385">
        <f t="shared" si="1"/>
        <v>9054</v>
      </c>
      <c r="M13" s="296">
        <f>'Прайс двери'!$G$205+$M$5</f>
        <v>7575</v>
      </c>
      <c r="N13" s="383">
        <f t="shared" si="2"/>
        <v>7981</v>
      </c>
      <c r="O13" s="383">
        <f t="shared" si="2"/>
        <v>8387</v>
      </c>
      <c r="P13" s="383">
        <f t="shared" si="2"/>
        <v>8793</v>
      </c>
      <c r="Q13" s="384">
        <f t="shared" si="2"/>
        <v>9199</v>
      </c>
      <c r="R13" s="303">
        <f>'Прайс двери'!$G$205+$R$5</f>
        <v>7720</v>
      </c>
      <c r="S13" s="383">
        <f t="shared" si="3"/>
        <v>8126</v>
      </c>
      <c r="T13" s="383">
        <f t="shared" si="3"/>
        <v>8532</v>
      </c>
      <c r="U13" s="383">
        <f t="shared" si="3"/>
        <v>8938</v>
      </c>
      <c r="V13" s="385">
        <f t="shared" si="3"/>
        <v>9344</v>
      </c>
      <c r="W13" s="296">
        <f>'Прайс двери'!$G$205+$W$5</f>
        <v>7865</v>
      </c>
      <c r="X13" s="297">
        <f t="shared" si="4"/>
        <v>8271</v>
      </c>
      <c r="Y13" s="297">
        <f t="shared" si="4"/>
        <v>8677</v>
      </c>
      <c r="Z13" s="297">
        <f t="shared" si="4"/>
        <v>9083</v>
      </c>
      <c r="AA13" s="386">
        <f t="shared" si="4"/>
        <v>9489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</row>
    <row r="14" spans="1:93" ht="28.5" customHeight="1" thickBot="1">
      <c r="A14" s="22"/>
      <c r="B14" s="370" t="s">
        <v>50</v>
      </c>
      <c r="C14" s="371">
        <f>'Прайс двери'!$G$218+$C$5</f>
        <v>7155</v>
      </c>
      <c r="D14" s="372">
        <f t="shared" si="0"/>
        <v>7561</v>
      </c>
      <c r="E14" s="372">
        <f t="shared" si="0"/>
        <v>7967</v>
      </c>
      <c r="F14" s="372">
        <f t="shared" si="0"/>
        <v>8373</v>
      </c>
      <c r="G14" s="373">
        <f t="shared" si="0"/>
        <v>8779</v>
      </c>
      <c r="H14" s="374">
        <f>'Прайс двери'!$G$218+$H$5</f>
        <v>7300</v>
      </c>
      <c r="I14" s="372">
        <f t="shared" si="1"/>
        <v>7706</v>
      </c>
      <c r="J14" s="372">
        <f t="shared" si="1"/>
        <v>8112</v>
      </c>
      <c r="K14" s="372">
        <f t="shared" si="1"/>
        <v>8518</v>
      </c>
      <c r="L14" s="375">
        <f t="shared" si="1"/>
        <v>8924</v>
      </c>
      <c r="M14" s="371">
        <f>'Прайс двери'!$G$218+$M$5</f>
        <v>7445</v>
      </c>
      <c r="N14" s="372">
        <f t="shared" si="2"/>
        <v>7851</v>
      </c>
      <c r="O14" s="372">
        <f t="shared" si="2"/>
        <v>8257</v>
      </c>
      <c r="P14" s="372">
        <f t="shared" si="2"/>
        <v>8663</v>
      </c>
      <c r="Q14" s="373">
        <f t="shared" si="2"/>
        <v>9069</v>
      </c>
      <c r="R14" s="374">
        <f>'Прайс двери'!$G$218+$R$5</f>
        <v>7590</v>
      </c>
      <c r="S14" s="372">
        <f t="shared" si="3"/>
        <v>7996</v>
      </c>
      <c r="T14" s="372">
        <f t="shared" si="3"/>
        <v>8402</v>
      </c>
      <c r="U14" s="372">
        <f t="shared" si="3"/>
        <v>8808</v>
      </c>
      <c r="V14" s="375">
        <f t="shared" si="3"/>
        <v>9214</v>
      </c>
      <c r="W14" s="371">
        <f>'Прайс двери'!$G$218+$W$5</f>
        <v>7735</v>
      </c>
      <c r="X14" s="376">
        <f t="shared" si="4"/>
        <v>8141</v>
      </c>
      <c r="Y14" s="376">
        <f t="shared" si="4"/>
        <v>8547</v>
      </c>
      <c r="Z14" s="376">
        <f t="shared" si="4"/>
        <v>8953</v>
      </c>
      <c r="AA14" s="377">
        <f t="shared" si="4"/>
        <v>9359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</row>
    <row r="15" spans="1:93" ht="28.5" customHeight="1" thickTop="1">
      <c r="A15" s="22"/>
      <c r="B15" s="378" t="s">
        <v>52</v>
      </c>
      <c r="C15" s="344">
        <f>'Прайс двери'!G$146+$C$5</f>
        <v>7315</v>
      </c>
      <c r="D15" s="367">
        <f t="shared" si="0"/>
        <v>7721</v>
      </c>
      <c r="E15" s="367">
        <f t="shared" si="0"/>
        <v>8127</v>
      </c>
      <c r="F15" s="367">
        <f t="shared" si="0"/>
        <v>8533</v>
      </c>
      <c r="G15" s="368">
        <f t="shared" si="0"/>
        <v>8939</v>
      </c>
      <c r="H15" s="286">
        <f>'Прайс двери'!$G$146+$H$5</f>
        <v>7460</v>
      </c>
      <c r="I15" s="367">
        <f t="shared" si="1"/>
        <v>7866</v>
      </c>
      <c r="J15" s="367">
        <f t="shared" si="1"/>
        <v>8272</v>
      </c>
      <c r="K15" s="367">
        <f t="shared" si="1"/>
        <v>8678</v>
      </c>
      <c r="L15" s="369">
        <f t="shared" si="1"/>
        <v>9084</v>
      </c>
      <c r="M15" s="379">
        <f>'Прайс двери'!$G$146+$M$5</f>
        <v>7605</v>
      </c>
      <c r="N15" s="367">
        <f t="shared" si="2"/>
        <v>8011</v>
      </c>
      <c r="O15" s="367">
        <f t="shared" si="2"/>
        <v>8417</v>
      </c>
      <c r="P15" s="367">
        <f t="shared" si="2"/>
        <v>8823</v>
      </c>
      <c r="Q15" s="368">
        <f t="shared" si="2"/>
        <v>9229</v>
      </c>
      <c r="R15" s="344">
        <f>'Прайс двери'!$G$146+$R$5</f>
        <v>7750</v>
      </c>
      <c r="S15" s="367">
        <f t="shared" si="3"/>
        <v>8156</v>
      </c>
      <c r="T15" s="367">
        <f t="shared" si="3"/>
        <v>8562</v>
      </c>
      <c r="U15" s="367">
        <f t="shared" si="3"/>
        <v>8968</v>
      </c>
      <c r="V15" s="369">
        <f t="shared" si="3"/>
        <v>9374</v>
      </c>
      <c r="W15" s="379">
        <f>'Прайс двери'!$G$146+$W$5</f>
        <v>7895</v>
      </c>
      <c r="X15" s="367">
        <f t="shared" si="4"/>
        <v>8301</v>
      </c>
      <c r="Y15" s="367">
        <f t="shared" si="4"/>
        <v>8707</v>
      </c>
      <c r="Z15" s="367">
        <f t="shared" si="4"/>
        <v>9113</v>
      </c>
      <c r="AA15" s="368">
        <f t="shared" si="4"/>
        <v>9519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</row>
    <row r="16" spans="1:93" ht="28.5" customHeight="1">
      <c r="A16" s="22"/>
      <c r="B16" s="387" t="s">
        <v>53</v>
      </c>
      <c r="C16" s="303">
        <f>'Прайс двери'!$G$159+$C$5</f>
        <v>7345</v>
      </c>
      <c r="D16" s="383">
        <f t="shared" si="0"/>
        <v>7751</v>
      </c>
      <c r="E16" s="383">
        <f t="shared" si="0"/>
        <v>8157</v>
      </c>
      <c r="F16" s="383">
        <f t="shared" si="0"/>
        <v>8563</v>
      </c>
      <c r="G16" s="384">
        <f t="shared" si="0"/>
        <v>8969</v>
      </c>
      <c r="H16" s="303">
        <f>'Прайс двери'!$G$159+$H$5</f>
        <v>7490</v>
      </c>
      <c r="I16" s="383">
        <f t="shared" si="1"/>
        <v>7896</v>
      </c>
      <c r="J16" s="383">
        <f t="shared" si="1"/>
        <v>8302</v>
      </c>
      <c r="K16" s="383">
        <f t="shared" si="1"/>
        <v>8708</v>
      </c>
      <c r="L16" s="385">
        <f t="shared" si="1"/>
        <v>9114</v>
      </c>
      <c r="M16" s="296">
        <f>'Прайс двери'!$G$159+$M$5</f>
        <v>7635</v>
      </c>
      <c r="N16" s="383">
        <f t="shared" si="2"/>
        <v>8041</v>
      </c>
      <c r="O16" s="383">
        <f t="shared" si="2"/>
        <v>8447</v>
      </c>
      <c r="P16" s="383">
        <f t="shared" si="2"/>
        <v>8853</v>
      </c>
      <c r="Q16" s="384">
        <f t="shared" si="2"/>
        <v>9259</v>
      </c>
      <c r="R16" s="303">
        <f>'Прайс двери'!$G$159+$R$5</f>
        <v>7780</v>
      </c>
      <c r="S16" s="383">
        <f t="shared" si="3"/>
        <v>8186</v>
      </c>
      <c r="T16" s="383">
        <f t="shared" si="3"/>
        <v>8592</v>
      </c>
      <c r="U16" s="383">
        <f t="shared" si="3"/>
        <v>8998</v>
      </c>
      <c r="V16" s="385">
        <f t="shared" si="3"/>
        <v>9404</v>
      </c>
      <c r="W16" s="296">
        <f>'Прайс двери'!$G$159+$W$5</f>
        <v>7925</v>
      </c>
      <c r="X16" s="297">
        <f t="shared" si="4"/>
        <v>8331</v>
      </c>
      <c r="Y16" s="297">
        <f t="shared" si="4"/>
        <v>8737</v>
      </c>
      <c r="Z16" s="297">
        <f t="shared" si="4"/>
        <v>9143</v>
      </c>
      <c r="AA16" s="386">
        <f t="shared" si="4"/>
        <v>9549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</row>
    <row r="17" spans="1:93" ht="28.5" customHeight="1">
      <c r="A17" s="22"/>
      <c r="B17" s="380" t="s">
        <v>55</v>
      </c>
      <c r="C17" s="285">
        <f>'Прайс двери'!$G$172+$C$5</f>
        <v>7605</v>
      </c>
      <c r="D17" s="367">
        <f>C17+$D$5</f>
        <v>8011</v>
      </c>
      <c r="E17" s="367">
        <f>D17+$D$5</f>
        <v>8417</v>
      </c>
      <c r="F17" s="367">
        <f>E17+$D$5</f>
        <v>8823</v>
      </c>
      <c r="G17" s="368">
        <f>F17+$D$5</f>
        <v>9229</v>
      </c>
      <c r="H17" s="285">
        <f>'Прайс двери'!$G$172+$H$5</f>
        <v>7750</v>
      </c>
      <c r="I17" s="367">
        <f>H17+$D$5</f>
        <v>8156</v>
      </c>
      <c r="J17" s="367">
        <f>I17+$D$5</f>
        <v>8562</v>
      </c>
      <c r="K17" s="367">
        <f>J17+$D$5</f>
        <v>8968</v>
      </c>
      <c r="L17" s="369">
        <f>K17+$D$5</f>
        <v>9374</v>
      </c>
      <c r="M17" s="282">
        <f>'Прайс двери'!$G$172+$M$5</f>
        <v>7895</v>
      </c>
      <c r="N17" s="367">
        <f>M17+$D$5</f>
        <v>8301</v>
      </c>
      <c r="O17" s="367">
        <f>N17+$D$5</f>
        <v>8707</v>
      </c>
      <c r="P17" s="367">
        <f>O17+$D$5</f>
        <v>9113</v>
      </c>
      <c r="Q17" s="368">
        <f>P17+$D$5</f>
        <v>9519</v>
      </c>
      <c r="R17" s="285">
        <f>'Прайс двери'!$G$172+$R$5</f>
        <v>8040</v>
      </c>
      <c r="S17" s="367">
        <f>R17+$D$5</f>
        <v>8446</v>
      </c>
      <c r="T17" s="367">
        <f>S17+$D$5</f>
        <v>8852</v>
      </c>
      <c r="U17" s="367">
        <f>T17+$D$5</f>
        <v>9258</v>
      </c>
      <c r="V17" s="369">
        <f>U17+$D$5</f>
        <v>9664</v>
      </c>
      <c r="W17" s="282">
        <f>'Прайс двери'!$G$172+$W$5</f>
        <v>8185</v>
      </c>
      <c r="X17" s="283">
        <f>W17+$D$5</f>
        <v>8591</v>
      </c>
      <c r="Y17" s="283">
        <f>X17+$D$5</f>
        <v>8997</v>
      </c>
      <c r="Z17" s="283">
        <f>Y17+$D$5</f>
        <v>9403</v>
      </c>
      <c r="AA17" s="284">
        <f>Z17+$D$5</f>
        <v>9809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</row>
    <row r="18" spans="1:93" ht="28.5" customHeight="1">
      <c r="A18" s="22"/>
      <c r="B18" s="387" t="s">
        <v>54</v>
      </c>
      <c r="C18" s="303">
        <f>'Прайс двери'!$G$185+$C$5</f>
        <v>7285</v>
      </c>
      <c r="D18" s="383">
        <f t="shared" si="0"/>
        <v>7691</v>
      </c>
      <c r="E18" s="383">
        <f t="shared" si="0"/>
        <v>8097</v>
      </c>
      <c r="F18" s="383">
        <f t="shared" si="0"/>
        <v>8503</v>
      </c>
      <c r="G18" s="384">
        <f t="shared" si="0"/>
        <v>8909</v>
      </c>
      <c r="H18" s="303">
        <f>'Прайс двери'!$G$185+$H$5</f>
        <v>7430</v>
      </c>
      <c r="I18" s="383">
        <f t="shared" si="1"/>
        <v>7836</v>
      </c>
      <c r="J18" s="383">
        <f t="shared" si="1"/>
        <v>8242</v>
      </c>
      <c r="K18" s="383">
        <f t="shared" si="1"/>
        <v>8648</v>
      </c>
      <c r="L18" s="385">
        <f t="shared" si="1"/>
        <v>9054</v>
      </c>
      <c r="M18" s="296">
        <f>'Прайс двери'!$G$185+$M$5</f>
        <v>7575</v>
      </c>
      <c r="N18" s="383">
        <f t="shared" si="2"/>
        <v>7981</v>
      </c>
      <c r="O18" s="383">
        <f t="shared" si="2"/>
        <v>8387</v>
      </c>
      <c r="P18" s="383">
        <f t="shared" si="2"/>
        <v>8793</v>
      </c>
      <c r="Q18" s="384">
        <f t="shared" si="2"/>
        <v>9199</v>
      </c>
      <c r="R18" s="303">
        <f>'Прайс двери'!$G$185+$R$5</f>
        <v>7720</v>
      </c>
      <c r="S18" s="383">
        <f t="shared" si="3"/>
        <v>8126</v>
      </c>
      <c r="T18" s="383">
        <f t="shared" si="3"/>
        <v>8532</v>
      </c>
      <c r="U18" s="383">
        <f t="shared" si="3"/>
        <v>8938</v>
      </c>
      <c r="V18" s="385">
        <f t="shared" si="3"/>
        <v>9344</v>
      </c>
      <c r="W18" s="296">
        <f>'Прайс двери'!$G$185+$W$5</f>
        <v>7865</v>
      </c>
      <c r="X18" s="297">
        <f t="shared" si="4"/>
        <v>8271</v>
      </c>
      <c r="Y18" s="297">
        <f t="shared" si="4"/>
        <v>8677</v>
      </c>
      <c r="Z18" s="297">
        <f t="shared" si="4"/>
        <v>9083</v>
      </c>
      <c r="AA18" s="386">
        <f t="shared" si="4"/>
        <v>9489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</row>
    <row r="19" spans="1:93" ht="28.5" customHeight="1">
      <c r="A19" s="22"/>
      <c r="B19" s="380" t="s">
        <v>281</v>
      </c>
      <c r="C19" s="285">
        <f>'Прайс двери'!$G$198+$C$5</f>
        <v>7375</v>
      </c>
      <c r="D19" s="367">
        <f t="shared" si="0"/>
        <v>7781</v>
      </c>
      <c r="E19" s="367">
        <f t="shared" si="0"/>
        <v>8187</v>
      </c>
      <c r="F19" s="367">
        <f t="shared" si="0"/>
        <v>8593</v>
      </c>
      <c r="G19" s="368">
        <f t="shared" si="0"/>
        <v>8999</v>
      </c>
      <c r="H19" s="285">
        <f>'Прайс двери'!$G$198+$H$5</f>
        <v>7520</v>
      </c>
      <c r="I19" s="367">
        <f t="shared" si="1"/>
        <v>7926</v>
      </c>
      <c r="J19" s="367">
        <f t="shared" si="1"/>
        <v>8332</v>
      </c>
      <c r="K19" s="367">
        <f t="shared" si="1"/>
        <v>8738</v>
      </c>
      <c r="L19" s="369">
        <f t="shared" si="1"/>
        <v>9144</v>
      </c>
      <c r="M19" s="282">
        <f>'Прайс двери'!$G$198+$M$5</f>
        <v>7665</v>
      </c>
      <c r="N19" s="367">
        <f t="shared" si="2"/>
        <v>8071</v>
      </c>
      <c r="O19" s="367">
        <f t="shared" si="2"/>
        <v>8477</v>
      </c>
      <c r="P19" s="367">
        <f t="shared" si="2"/>
        <v>8883</v>
      </c>
      <c r="Q19" s="368">
        <f t="shared" si="2"/>
        <v>9289</v>
      </c>
      <c r="R19" s="285">
        <f>'Прайс двери'!$G$198+$R$5</f>
        <v>7810</v>
      </c>
      <c r="S19" s="367">
        <f t="shared" si="3"/>
        <v>8216</v>
      </c>
      <c r="T19" s="367">
        <f t="shared" si="3"/>
        <v>8622</v>
      </c>
      <c r="U19" s="367">
        <f t="shared" si="3"/>
        <v>9028</v>
      </c>
      <c r="V19" s="369">
        <f t="shared" si="3"/>
        <v>9434</v>
      </c>
      <c r="W19" s="282">
        <f>'Прайс двери'!$G$198+$W$5</f>
        <v>7955</v>
      </c>
      <c r="X19" s="283">
        <f t="shared" si="4"/>
        <v>8361</v>
      </c>
      <c r="Y19" s="283">
        <f t="shared" si="4"/>
        <v>8767</v>
      </c>
      <c r="Z19" s="283">
        <f t="shared" si="4"/>
        <v>9173</v>
      </c>
      <c r="AA19" s="284">
        <f t="shared" si="4"/>
        <v>9579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</row>
    <row r="20" spans="1:93" ht="28.5" customHeight="1">
      <c r="A20" s="22"/>
      <c r="B20" s="387" t="s">
        <v>56</v>
      </c>
      <c r="C20" s="303">
        <f>'Прайс двери'!$G$211+$C$5</f>
        <v>7915</v>
      </c>
      <c r="D20" s="383">
        <f t="shared" si="0"/>
        <v>8321</v>
      </c>
      <c r="E20" s="383">
        <f t="shared" si="0"/>
        <v>8727</v>
      </c>
      <c r="F20" s="383">
        <f t="shared" si="0"/>
        <v>9133</v>
      </c>
      <c r="G20" s="384">
        <f t="shared" si="0"/>
        <v>9539</v>
      </c>
      <c r="H20" s="303">
        <f>'Прайс двери'!$G$211+$H$5</f>
        <v>8060</v>
      </c>
      <c r="I20" s="383">
        <f t="shared" si="1"/>
        <v>8466</v>
      </c>
      <c r="J20" s="383">
        <f t="shared" si="1"/>
        <v>8872</v>
      </c>
      <c r="K20" s="383">
        <f t="shared" si="1"/>
        <v>9278</v>
      </c>
      <c r="L20" s="385">
        <f t="shared" si="1"/>
        <v>9684</v>
      </c>
      <c r="M20" s="296">
        <f>'Прайс двери'!$G$211+$M$5</f>
        <v>8205</v>
      </c>
      <c r="N20" s="383">
        <f t="shared" si="2"/>
        <v>8611</v>
      </c>
      <c r="O20" s="383">
        <f t="shared" si="2"/>
        <v>9017</v>
      </c>
      <c r="P20" s="383">
        <f t="shared" si="2"/>
        <v>9423</v>
      </c>
      <c r="Q20" s="384">
        <f t="shared" si="2"/>
        <v>9829</v>
      </c>
      <c r="R20" s="303">
        <f>'Прайс двери'!$G$211+$R$5</f>
        <v>8350</v>
      </c>
      <c r="S20" s="383">
        <f t="shared" si="3"/>
        <v>8756</v>
      </c>
      <c r="T20" s="383">
        <f t="shared" si="3"/>
        <v>9162</v>
      </c>
      <c r="U20" s="383">
        <f t="shared" si="3"/>
        <v>9568</v>
      </c>
      <c r="V20" s="385">
        <f t="shared" si="3"/>
        <v>9974</v>
      </c>
      <c r="W20" s="296">
        <f>'Прайс двери'!$G$211+$W$5</f>
        <v>8495</v>
      </c>
      <c r="X20" s="297">
        <f t="shared" si="4"/>
        <v>8901</v>
      </c>
      <c r="Y20" s="297">
        <f t="shared" si="4"/>
        <v>9307</v>
      </c>
      <c r="Z20" s="297">
        <f t="shared" si="4"/>
        <v>9713</v>
      </c>
      <c r="AA20" s="386">
        <f t="shared" si="4"/>
        <v>10119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</row>
    <row r="21" spans="1:93" ht="27.75" customHeight="1" thickBot="1">
      <c r="A21" s="22"/>
      <c r="B21" s="381" t="s">
        <v>57</v>
      </c>
      <c r="C21" s="371">
        <f>'Прайс двери'!$G$224+$C$5</f>
        <v>7795</v>
      </c>
      <c r="D21" s="372">
        <f t="shared" si="0"/>
        <v>8201</v>
      </c>
      <c r="E21" s="372">
        <f t="shared" si="0"/>
        <v>8607</v>
      </c>
      <c r="F21" s="372">
        <f t="shared" si="0"/>
        <v>9013</v>
      </c>
      <c r="G21" s="373">
        <f t="shared" si="0"/>
        <v>9419</v>
      </c>
      <c r="H21" s="374">
        <f>'Прайс двери'!$G$224+$H$5</f>
        <v>7940</v>
      </c>
      <c r="I21" s="372">
        <f t="shared" si="1"/>
        <v>8346</v>
      </c>
      <c r="J21" s="372">
        <f t="shared" si="1"/>
        <v>8752</v>
      </c>
      <c r="K21" s="372">
        <f t="shared" si="1"/>
        <v>9158</v>
      </c>
      <c r="L21" s="375">
        <f t="shared" si="1"/>
        <v>9564</v>
      </c>
      <c r="M21" s="371">
        <f>'Прайс двери'!$G$224+$M$5</f>
        <v>8085</v>
      </c>
      <c r="N21" s="372">
        <f t="shared" si="2"/>
        <v>8491</v>
      </c>
      <c r="O21" s="372">
        <f t="shared" si="2"/>
        <v>8897</v>
      </c>
      <c r="P21" s="372">
        <f t="shared" si="2"/>
        <v>9303</v>
      </c>
      <c r="Q21" s="373">
        <f t="shared" si="2"/>
        <v>9709</v>
      </c>
      <c r="R21" s="374">
        <f>'Прайс двери'!$G$224+$R$5</f>
        <v>8230</v>
      </c>
      <c r="S21" s="372">
        <f t="shared" si="3"/>
        <v>8636</v>
      </c>
      <c r="T21" s="372">
        <f t="shared" si="3"/>
        <v>9042</v>
      </c>
      <c r="U21" s="372">
        <f t="shared" si="3"/>
        <v>9448</v>
      </c>
      <c r="V21" s="375">
        <f t="shared" si="3"/>
        <v>9854</v>
      </c>
      <c r="W21" s="371">
        <f>'Прайс двери'!$G$224+$W$5</f>
        <v>8375</v>
      </c>
      <c r="X21" s="376">
        <f t="shared" si="4"/>
        <v>8781</v>
      </c>
      <c r="Y21" s="376">
        <f t="shared" si="4"/>
        <v>9187</v>
      </c>
      <c r="Z21" s="376">
        <f t="shared" si="4"/>
        <v>9593</v>
      </c>
      <c r="AA21" s="377">
        <f t="shared" si="4"/>
        <v>9999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</row>
    <row r="22" spans="1:93" ht="1.5" hidden="1" customHeight="1" thickTop="1" thickBot="1">
      <c r="A22" s="22"/>
      <c r="B22" s="37" t="s">
        <v>52</v>
      </c>
      <c r="C22" s="23" t="e">
        <f>C15+#REF!</f>
        <v>#REF!</v>
      </c>
      <c r="D22" s="24" t="e">
        <f t="shared" ref="D22:E26" si="5">C22+$C$5</f>
        <v>#REF!</v>
      </c>
      <c r="E22" s="24" t="e">
        <f t="shared" si="5"/>
        <v>#REF!</v>
      </c>
      <c r="F22" s="24" t="e">
        <f t="shared" ref="F22:G26" si="6">E22+$C$5</f>
        <v>#REF!</v>
      </c>
      <c r="G22" s="25" t="e">
        <f t="shared" si="6"/>
        <v>#REF!</v>
      </c>
      <c r="H22" s="23" t="e">
        <f>G22-$H$4</f>
        <v>#REF!</v>
      </c>
      <c r="I22" s="24" t="e">
        <f>H22+$C$5</f>
        <v>#REF!</v>
      </c>
      <c r="J22" s="24" t="e">
        <f t="shared" ref="J22:K26" si="7">I22+$D$5</f>
        <v>#REF!</v>
      </c>
      <c r="K22" s="24" t="e">
        <f t="shared" si="7"/>
        <v>#REF!</v>
      </c>
      <c r="L22" s="25" t="e">
        <f>K22+$C$5</f>
        <v>#REF!</v>
      </c>
      <c r="M22" s="23" t="e">
        <f>G22-$M$4+$AE$6</f>
        <v>#REF!</v>
      </c>
      <c r="N22" s="24" t="e">
        <f t="shared" ref="N22:Q26" si="8">M22+$M$5</f>
        <v>#REF!</v>
      </c>
      <c r="O22" s="24" t="e">
        <f t="shared" si="8"/>
        <v>#REF!</v>
      </c>
      <c r="P22" s="24" t="e">
        <f t="shared" si="8"/>
        <v>#REF!</v>
      </c>
      <c r="Q22" s="25" t="e">
        <f t="shared" si="8"/>
        <v>#REF!</v>
      </c>
      <c r="R22" s="23" t="e">
        <f>Q22-$R$4</f>
        <v>#REF!</v>
      </c>
      <c r="S22" s="24" t="e">
        <f t="shared" ref="S22:V26" si="9">R22+$R$5</f>
        <v>#REF!</v>
      </c>
      <c r="T22" s="24" t="e">
        <f t="shared" si="9"/>
        <v>#REF!</v>
      </c>
      <c r="U22" s="24" t="e">
        <f t="shared" si="9"/>
        <v>#REF!</v>
      </c>
      <c r="V22" s="124" t="e">
        <f t="shared" si="9"/>
        <v>#REF!</v>
      </c>
      <c r="W22" s="127" t="e">
        <f>V22-$W$4</f>
        <v>#REF!</v>
      </c>
      <c r="X22" s="24" t="e">
        <f t="shared" ref="X22:AA26" si="10">W22+$W$5</f>
        <v>#REF!</v>
      </c>
      <c r="Y22" s="24" t="e">
        <f t="shared" si="10"/>
        <v>#REF!</v>
      </c>
      <c r="Z22" s="24" t="e">
        <f t="shared" si="10"/>
        <v>#REF!</v>
      </c>
      <c r="AA22" s="128" t="e">
        <f t="shared" si="10"/>
        <v>#REF!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</row>
    <row r="23" spans="1:93" ht="28.5" hidden="1" customHeight="1" thickBot="1">
      <c r="A23" s="22"/>
      <c r="B23" s="36" t="s">
        <v>53</v>
      </c>
      <c r="C23" s="38" t="e">
        <f>C16+#REF!</f>
        <v>#REF!</v>
      </c>
      <c r="D23" s="27" t="e">
        <f t="shared" si="5"/>
        <v>#REF!</v>
      </c>
      <c r="E23" s="27" t="e">
        <f t="shared" si="5"/>
        <v>#REF!</v>
      </c>
      <c r="F23" s="27" t="e">
        <f t="shared" si="6"/>
        <v>#REF!</v>
      </c>
      <c r="G23" s="28" t="e">
        <f t="shared" si="6"/>
        <v>#REF!</v>
      </c>
      <c r="H23" s="26" t="e">
        <f>G23-$H$4</f>
        <v>#REF!</v>
      </c>
      <c r="I23" s="27" t="e">
        <f>H23+$C$5</f>
        <v>#REF!</v>
      </c>
      <c r="J23" s="24" t="e">
        <f t="shared" si="7"/>
        <v>#REF!</v>
      </c>
      <c r="K23" s="24" t="e">
        <f t="shared" si="7"/>
        <v>#REF!</v>
      </c>
      <c r="L23" s="28" t="e">
        <f>K23+$C$5</f>
        <v>#REF!</v>
      </c>
      <c r="M23" s="26" t="e">
        <f>G23-$M$4+$AE$6</f>
        <v>#REF!</v>
      </c>
      <c r="N23" s="27" t="e">
        <f t="shared" si="8"/>
        <v>#REF!</v>
      </c>
      <c r="O23" s="27" t="e">
        <f t="shared" si="8"/>
        <v>#REF!</v>
      </c>
      <c r="P23" s="27" t="e">
        <f t="shared" si="8"/>
        <v>#REF!</v>
      </c>
      <c r="Q23" s="28" t="e">
        <f t="shared" si="8"/>
        <v>#REF!</v>
      </c>
      <c r="R23" s="26" t="e">
        <f>Q23-$R$4</f>
        <v>#REF!</v>
      </c>
      <c r="S23" s="27" t="e">
        <f t="shared" si="9"/>
        <v>#REF!</v>
      </c>
      <c r="T23" s="27" t="e">
        <f t="shared" si="9"/>
        <v>#REF!</v>
      </c>
      <c r="U23" s="27" t="e">
        <f t="shared" si="9"/>
        <v>#REF!</v>
      </c>
      <c r="V23" s="121" t="e">
        <f t="shared" si="9"/>
        <v>#REF!</v>
      </c>
      <c r="W23" s="125" t="e">
        <f>V23-$W$4</f>
        <v>#REF!</v>
      </c>
      <c r="X23" s="27" t="e">
        <f t="shared" si="10"/>
        <v>#REF!</v>
      </c>
      <c r="Y23" s="27" t="e">
        <f t="shared" si="10"/>
        <v>#REF!</v>
      </c>
      <c r="Z23" s="27" t="e">
        <f t="shared" si="10"/>
        <v>#REF!</v>
      </c>
      <c r="AA23" s="86" t="e">
        <f t="shared" si="10"/>
        <v>#REF!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</row>
    <row r="24" spans="1:93" ht="28.5" hidden="1" customHeight="1" thickBot="1">
      <c r="A24" s="22"/>
      <c r="B24" s="35" t="s">
        <v>54</v>
      </c>
      <c r="C24" s="23" t="e">
        <f>C18+#REF!</f>
        <v>#REF!</v>
      </c>
      <c r="D24" s="30" t="e">
        <f t="shared" si="5"/>
        <v>#REF!</v>
      </c>
      <c r="E24" s="30" t="e">
        <f t="shared" si="5"/>
        <v>#REF!</v>
      </c>
      <c r="F24" s="30" t="e">
        <f t="shared" si="6"/>
        <v>#REF!</v>
      </c>
      <c r="G24" s="31" t="e">
        <f t="shared" si="6"/>
        <v>#REF!</v>
      </c>
      <c r="H24" s="29" t="e">
        <f>G24-$H$4</f>
        <v>#REF!</v>
      </c>
      <c r="I24" s="30" t="e">
        <f>H24+$C$5</f>
        <v>#REF!</v>
      </c>
      <c r="J24" s="24" t="e">
        <f t="shared" si="7"/>
        <v>#REF!</v>
      </c>
      <c r="K24" s="24" t="e">
        <f t="shared" si="7"/>
        <v>#REF!</v>
      </c>
      <c r="L24" s="31" t="e">
        <f>K24+$C$5</f>
        <v>#REF!</v>
      </c>
      <c r="M24" s="29" t="e">
        <f>G24-$M$4+$AE$6</f>
        <v>#REF!</v>
      </c>
      <c r="N24" s="30" t="e">
        <f t="shared" si="8"/>
        <v>#REF!</v>
      </c>
      <c r="O24" s="30" t="e">
        <f t="shared" si="8"/>
        <v>#REF!</v>
      </c>
      <c r="P24" s="30" t="e">
        <f t="shared" si="8"/>
        <v>#REF!</v>
      </c>
      <c r="Q24" s="31" t="e">
        <f t="shared" si="8"/>
        <v>#REF!</v>
      </c>
      <c r="R24" s="29" t="e">
        <f>Q24-$R$4</f>
        <v>#REF!</v>
      </c>
      <c r="S24" s="30" t="e">
        <f t="shared" si="9"/>
        <v>#REF!</v>
      </c>
      <c r="T24" s="30" t="e">
        <f t="shared" si="9"/>
        <v>#REF!</v>
      </c>
      <c r="U24" s="30" t="e">
        <f t="shared" si="9"/>
        <v>#REF!</v>
      </c>
      <c r="V24" s="122" t="e">
        <f t="shared" si="9"/>
        <v>#REF!</v>
      </c>
      <c r="W24" s="126" t="e">
        <f>V24-$W$4</f>
        <v>#REF!</v>
      </c>
      <c r="X24" s="30" t="e">
        <f t="shared" si="10"/>
        <v>#REF!</v>
      </c>
      <c r="Y24" s="30" t="e">
        <f t="shared" si="10"/>
        <v>#REF!</v>
      </c>
      <c r="Z24" s="30" t="e">
        <f t="shared" si="10"/>
        <v>#REF!</v>
      </c>
      <c r="AA24" s="76" t="e">
        <f t="shared" si="10"/>
        <v>#REF!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</row>
    <row r="25" spans="1:93" ht="28.5" hidden="1" customHeight="1" thickBot="1">
      <c r="A25" s="22"/>
      <c r="B25" s="36" t="s">
        <v>56</v>
      </c>
      <c r="C25" s="38" t="e">
        <f>C20+#REF!</f>
        <v>#REF!</v>
      </c>
      <c r="D25" s="27" t="e">
        <f t="shared" si="5"/>
        <v>#REF!</v>
      </c>
      <c r="E25" s="27" t="e">
        <f t="shared" si="5"/>
        <v>#REF!</v>
      </c>
      <c r="F25" s="27" t="e">
        <f t="shared" si="6"/>
        <v>#REF!</v>
      </c>
      <c r="G25" s="28" t="e">
        <f t="shared" si="6"/>
        <v>#REF!</v>
      </c>
      <c r="H25" s="26" t="e">
        <f>G25-$H$4</f>
        <v>#REF!</v>
      </c>
      <c r="I25" s="27" t="e">
        <f>H25+$C$5</f>
        <v>#REF!</v>
      </c>
      <c r="J25" s="24" t="e">
        <f t="shared" si="7"/>
        <v>#REF!</v>
      </c>
      <c r="K25" s="24" t="e">
        <f t="shared" si="7"/>
        <v>#REF!</v>
      </c>
      <c r="L25" s="28" t="e">
        <f>K25+$C$5</f>
        <v>#REF!</v>
      </c>
      <c r="M25" s="26" t="e">
        <f>G25-$M$4+$AE$6</f>
        <v>#REF!</v>
      </c>
      <c r="N25" s="27" t="e">
        <f t="shared" si="8"/>
        <v>#REF!</v>
      </c>
      <c r="O25" s="27" t="e">
        <f t="shared" si="8"/>
        <v>#REF!</v>
      </c>
      <c r="P25" s="27" t="e">
        <f t="shared" si="8"/>
        <v>#REF!</v>
      </c>
      <c r="Q25" s="28" t="e">
        <f t="shared" si="8"/>
        <v>#REF!</v>
      </c>
      <c r="R25" s="26" t="e">
        <f>Q25-$R$4</f>
        <v>#REF!</v>
      </c>
      <c r="S25" s="27" t="e">
        <f t="shared" si="9"/>
        <v>#REF!</v>
      </c>
      <c r="T25" s="27" t="e">
        <f t="shared" si="9"/>
        <v>#REF!</v>
      </c>
      <c r="U25" s="27" t="e">
        <f t="shared" si="9"/>
        <v>#REF!</v>
      </c>
      <c r="V25" s="121" t="e">
        <f t="shared" si="9"/>
        <v>#REF!</v>
      </c>
      <c r="W25" s="125" t="e">
        <f>V25-$W$4</f>
        <v>#REF!</v>
      </c>
      <c r="X25" s="27" t="e">
        <f t="shared" si="10"/>
        <v>#REF!</v>
      </c>
      <c r="Y25" s="27" t="e">
        <f t="shared" si="10"/>
        <v>#REF!</v>
      </c>
      <c r="Z25" s="27" t="e">
        <f t="shared" si="10"/>
        <v>#REF!</v>
      </c>
      <c r="AA25" s="86" t="e">
        <f t="shared" si="10"/>
        <v>#REF!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</row>
    <row r="26" spans="1:93" ht="28.5" hidden="1" customHeight="1" thickBot="1">
      <c r="A26" s="22"/>
      <c r="B26" s="39" t="s">
        <v>57</v>
      </c>
      <c r="C26" s="40" t="e">
        <f>C21+#REF!</f>
        <v>#REF!</v>
      </c>
      <c r="D26" s="33" t="e">
        <f t="shared" si="5"/>
        <v>#REF!</v>
      </c>
      <c r="E26" s="33" t="e">
        <f t="shared" si="5"/>
        <v>#REF!</v>
      </c>
      <c r="F26" s="33" t="e">
        <f t="shared" si="6"/>
        <v>#REF!</v>
      </c>
      <c r="G26" s="34" t="e">
        <f t="shared" si="6"/>
        <v>#REF!</v>
      </c>
      <c r="H26" s="32" t="e">
        <f>G26-$H$4</f>
        <v>#REF!</v>
      </c>
      <c r="I26" s="33" t="e">
        <f>H26+$C$5</f>
        <v>#REF!</v>
      </c>
      <c r="J26" s="24" t="e">
        <f t="shared" si="7"/>
        <v>#REF!</v>
      </c>
      <c r="K26" s="24" t="e">
        <f t="shared" si="7"/>
        <v>#REF!</v>
      </c>
      <c r="L26" s="34" t="e">
        <f>K26+$C$5</f>
        <v>#REF!</v>
      </c>
      <c r="M26" s="32" t="e">
        <f>G26-$M$4+$AE$6</f>
        <v>#REF!</v>
      </c>
      <c r="N26" s="33" t="e">
        <f t="shared" si="8"/>
        <v>#REF!</v>
      </c>
      <c r="O26" s="33" t="e">
        <f t="shared" si="8"/>
        <v>#REF!</v>
      </c>
      <c r="P26" s="33" t="e">
        <f t="shared" si="8"/>
        <v>#REF!</v>
      </c>
      <c r="Q26" s="34" t="e">
        <f t="shared" si="8"/>
        <v>#REF!</v>
      </c>
      <c r="R26" s="32" t="e">
        <f>Q26-$R$4</f>
        <v>#REF!</v>
      </c>
      <c r="S26" s="33" t="e">
        <f t="shared" si="9"/>
        <v>#REF!</v>
      </c>
      <c r="T26" s="33" t="e">
        <f t="shared" si="9"/>
        <v>#REF!</v>
      </c>
      <c r="U26" s="33" t="e">
        <f t="shared" si="9"/>
        <v>#REF!</v>
      </c>
      <c r="V26" s="123" t="e">
        <f t="shared" si="9"/>
        <v>#REF!</v>
      </c>
      <c r="W26" s="129" t="e">
        <f>V26-$W$4</f>
        <v>#REF!</v>
      </c>
      <c r="X26" s="130" t="e">
        <f t="shared" si="10"/>
        <v>#REF!</v>
      </c>
      <c r="Y26" s="130" t="e">
        <f t="shared" si="10"/>
        <v>#REF!</v>
      </c>
      <c r="Z26" s="130" t="e">
        <f t="shared" si="10"/>
        <v>#REF!</v>
      </c>
      <c r="AA26" s="131" t="e">
        <f t="shared" si="10"/>
        <v>#REF!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</row>
    <row r="27" spans="1:93" ht="28.5" customHeight="1" thickTop="1" thickBot="1">
      <c r="A27" s="20"/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93" ht="38.25" customHeight="1" thickBot="1">
      <c r="A28" s="20"/>
      <c r="B28" s="45"/>
      <c r="C28" s="46"/>
      <c r="D28" s="47"/>
      <c r="E28" s="47"/>
      <c r="F28" s="47"/>
      <c r="G28" s="48"/>
      <c r="H28" s="48"/>
      <c r="I28" s="47"/>
      <c r="J28" s="47"/>
      <c r="K28" s="47"/>
      <c r="L28" s="48"/>
      <c r="M28" s="49">
        <v>100</v>
      </c>
      <c r="N28" s="50"/>
      <c r="O28" s="51" t="s">
        <v>68</v>
      </c>
      <c r="P28" s="52"/>
      <c r="Q28" s="48"/>
      <c r="R28" s="49">
        <v>200</v>
      </c>
      <c r="S28" s="50"/>
      <c r="T28" s="51" t="s">
        <v>68</v>
      </c>
      <c r="U28" s="52"/>
      <c r="V28" s="48"/>
      <c r="W28" s="49">
        <v>300</v>
      </c>
      <c r="X28" s="50"/>
      <c r="Y28" s="51" t="s">
        <v>68</v>
      </c>
      <c r="Z28" s="52"/>
      <c r="AA28" s="53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93" ht="28.5" customHeight="1">
      <c r="A29" s="20"/>
      <c r="B29" s="45"/>
      <c r="C29" s="957">
        <v>2050</v>
      </c>
      <c r="D29" s="55"/>
      <c r="E29" s="44"/>
      <c r="F29" s="56"/>
      <c r="G29" s="57"/>
      <c r="H29" s="957">
        <v>2100</v>
      </c>
      <c r="I29" s="55"/>
      <c r="J29" s="44"/>
      <c r="K29" s="56"/>
      <c r="L29" s="48"/>
      <c r="M29" s="957">
        <v>2050</v>
      </c>
      <c r="N29" s="55"/>
      <c r="O29" s="44"/>
      <c r="P29" s="56"/>
      <c r="Q29" s="57"/>
      <c r="R29" s="957">
        <v>2050</v>
      </c>
      <c r="S29" s="55"/>
      <c r="T29" s="44"/>
      <c r="U29" s="56"/>
      <c r="V29" s="48"/>
      <c r="W29" s="957">
        <v>2050</v>
      </c>
      <c r="X29" s="55"/>
      <c r="Y29" s="44"/>
      <c r="Z29" s="56"/>
      <c r="AA29" s="53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93" ht="28.5" customHeight="1">
      <c r="A30" s="20"/>
      <c r="B30" s="45"/>
      <c r="C30" s="958"/>
      <c r="D30" s="57"/>
      <c r="E30" s="59"/>
      <c r="F30" s="60"/>
      <c r="G30" s="48"/>
      <c r="H30" s="958"/>
      <c r="I30" s="57"/>
      <c r="J30" s="59"/>
      <c r="K30" s="60"/>
      <c r="L30" s="48"/>
      <c r="M30" s="958"/>
      <c r="N30" s="57"/>
      <c r="O30" s="59"/>
      <c r="P30" s="60"/>
      <c r="Q30" s="48"/>
      <c r="R30" s="958"/>
      <c r="S30" s="57"/>
      <c r="T30" s="59"/>
      <c r="U30" s="60"/>
      <c r="V30" s="48"/>
      <c r="W30" s="958"/>
      <c r="X30" s="57"/>
      <c r="Y30" s="59"/>
      <c r="Z30" s="60"/>
      <c r="AA30" s="53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93" ht="28.5" customHeight="1">
      <c r="A31" s="19"/>
      <c r="B31" s="45"/>
      <c r="C31" s="958"/>
      <c r="D31" s="57"/>
      <c r="E31" s="59"/>
      <c r="F31" s="60"/>
      <c r="G31" s="48"/>
      <c r="H31" s="958"/>
      <c r="I31" s="57"/>
      <c r="J31" s="59"/>
      <c r="K31" s="60"/>
      <c r="L31" s="48"/>
      <c r="M31" s="958"/>
      <c r="N31" s="57"/>
      <c r="O31" s="59"/>
      <c r="P31" s="60"/>
      <c r="Q31" s="48"/>
      <c r="R31" s="958"/>
      <c r="S31" s="57"/>
      <c r="T31" s="59"/>
      <c r="U31" s="60"/>
      <c r="V31" s="48"/>
      <c r="W31" s="958"/>
      <c r="X31" s="57"/>
      <c r="Y31" s="59"/>
      <c r="Z31" s="60"/>
      <c r="AA31" s="53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93" ht="28.5" customHeight="1">
      <c r="A32" s="19"/>
      <c r="B32" s="45"/>
      <c r="C32" s="958"/>
      <c r="D32" s="57"/>
      <c r="E32" s="59"/>
      <c r="F32" s="60"/>
      <c r="G32" s="48"/>
      <c r="H32" s="958"/>
      <c r="I32" s="57"/>
      <c r="J32" s="59"/>
      <c r="K32" s="60"/>
      <c r="L32" s="48"/>
      <c r="M32" s="958"/>
      <c r="N32" s="57"/>
      <c r="O32" s="59"/>
      <c r="P32" s="60"/>
      <c r="Q32" s="48"/>
      <c r="R32" s="958"/>
      <c r="S32" s="57"/>
      <c r="T32" s="59"/>
      <c r="U32" s="60"/>
      <c r="V32" s="48"/>
      <c r="W32" s="958"/>
      <c r="X32" s="57"/>
      <c r="Y32" s="59"/>
      <c r="Z32" s="60"/>
      <c r="AA32" s="53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93" ht="28.5" customHeight="1">
      <c r="A33" s="19"/>
      <c r="B33" s="45"/>
      <c r="C33" s="958"/>
      <c r="D33" s="57"/>
      <c r="E33" s="59"/>
      <c r="F33" s="60"/>
      <c r="G33" s="48"/>
      <c r="H33" s="958"/>
      <c r="I33" s="57"/>
      <c r="J33" s="59"/>
      <c r="K33" s="60"/>
      <c r="L33" s="48"/>
      <c r="M33" s="958"/>
      <c r="N33" s="57"/>
      <c r="O33" s="59"/>
      <c r="P33" s="60"/>
      <c r="Q33" s="48"/>
      <c r="R33" s="958"/>
      <c r="S33" s="57"/>
      <c r="T33" s="59"/>
      <c r="U33" s="60"/>
      <c r="V33" s="48"/>
      <c r="W33" s="958"/>
      <c r="X33" s="57"/>
      <c r="Y33" s="59"/>
      <c r="Z33" s="60"/>
      <c r="AA33" s="53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93" ht="28.5" customHeight="1">
      <c r="A34" s="19"/>
      <c r="B34" s="45"/>
      <c r="C34" s="958"/>
      <c r="D34" s="57"/>
      <c r="E34" s="59"/>
      <c r="F34" s="60"/>
      <c r="G34" s="48"/>
      <c r="H34" s="958"/>
      <c r="I34" s="57"/>
      <c r="J34" s="59"/>
      <c r="K34" s="60"/>
      <c r="L34" s="48"/>
      <c r="M34" s="958"/>
      <c r="N34" s="57"/>
      <c r="O34" s="59"/>
      <c r="P34" s="60"/>
      <c r="Q34" s="48"/>
      <c r="R34" s="958"/>
      <c r="S34" s="57"/>
      <c r="T34" s="59"/>
      <c r="U34" s="60"/>
      <c r="V34" s="48"/>
      <c r="W34" s="958"/>
      <c r="X34" s="57"/>
      <c r="Y34" s="59"/>
      <c r="Z34" s="60"/>
      <c r="AA34" s="53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93" ht="28.5" customHeight="1">
      <c r="A35" s="19"/>
      <c r="B35" s="45"/>
      <c r="C35" s="958"/>
      <c r="D35" s="57"/>
      <c r="E35" s="59"/>
      <c r="F35" s="60"/>
      <c r="G35" s="48"/>
      <c r="H35" s="958"/>
      <c r="I35" s="57"/>
      <c r="J35" s="59"/>
      <c r="K35" s="60"/>
      <c r="L35" s="48"/>
      <c r="M35" s="958"/>
      <c r="N35" s="57"/>
      <c r="O35" s="59"/>
      <c r="P35" s="60"/>
      <c r="Q35" s="48"/>
      <c r="R35" s="958"/>
      <c r="S35" s="57"/>
      <c r="T35" s="59"/>
      <c r="U35" s="60"/>
      <c r="V35" s="48"/>
      <c r="W35" s="958"/>
      <c r="X35" s="57"/>
      <c r="Y35" s="59"/>
      <c r="Z35" s="60"/>
      <c r="AA35" s="53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93" ht="28.5" customHeight="1" thickBot="1">
      <c r="A36" s="19"/>
      <c r="B36" s="45"/>
      <c r="C36" s="959"/>
      <c r="D36" s="61"/>
      <c r="E36" s="62"/>
      <c r="F36" s="63"/>
      <c r="G36" s="48"/>
      <c r="H36" s="959"/>
      <c r="I36" s="61"/>
      <c r="J36" s="62"/>
      <c r="K36" s="63"/>
      <c r="L36" s="48"/>
      <c r="M36" s="959"/>
      <c r="N36" s="61"/>
      <c r="O36" s="62"/>
      <c r="P36" s="63"/>
      <c r="Q36" s="57"/>
      <c r="R36" s="959"/>
      <c r="S36" s="61"/>
      <c r="T36" s="62"/>
      <c r="U36" s="63"/>
      <c r="V36" s="48"/>
      <c r="W36" s="959"/>
      <c r="X36" s="61"/>
      <c r="Y36" s="64"/>
      <c r="Z36" s="63"/>
      <c r="AA36" s="53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93" ht="28.5" customHeight="1">
      <c r="A37" s="19"/>
      <c r="B37" s="45"/>
      <c r="C37" s="48"/>
      <c r="D37" s="65"/>
      <c r="E37" s="66" t="s">
        <v>67</v>
      </c>
      <c r="F37" s="67"/>
      <c r="G37" s="48"/>
      <c r="H37" s="48"/>
      <c r="I37" s="65"/>
      <c r="J37" s="66" t="s">
        <v>67</v>
      </c>
      <c r="K37" s="67"/>
      <c r="L37" s="48"/>
      <c r="M37" s="48"/>
      <c r="N37" s="65"/>
      <c r="O37" s="66" t="s">
        <v>67</v>
      </c>
      <c r="P37" s="67"/>
      <c r="Q37" s="48"/>
      <c r="R37" s="48"/>
      <c r="S37" s="65"/>
      <c r="T37" s="66" t="s">
        <v>67</v>
      </c>
      <c r="U37" s="67"/>
      <c r="V37" s="48"/>
      <c r="W37" s="48"/>
      <c r="X37" s="65"/>
      <c r="Y37" s="66" t="s">
        <v>67</v>
      </c>
      <c r="Z37" s="67"/>
      <c r="AA37" s="53"/>
      <c r="AB37" s="135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3" ht="28.5" customHeight="1" thickBot="1">
      <c r="A38" s="19"/>
      <c r="B38" s="68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62"/>
      <c r="AB38" s="135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</row>
    <row r="39" spans="1:93" ht="28.5" customHeight="1">
      <c r="A39" s="19"/>
      <c r="B39" s="4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</row>
    <row r="40" spans="1:93" ht="28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</row>
    <row r="41" spans="1:93" ht="28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</row>
    <row r="42" spans="1:93" ht="28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</row>
    <row r="43" spans="1:93" ht="28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</row>
    <row r="44" spans="1:93" ht="28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</row>
    <row r="45" spans="1:93" ht="28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</row>
    <row r="46" spans="1:93" ht="28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</row>
    <row r="47" spans="1:93" ht="28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</row>
    <row r="48" spans="1:93" ht="28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BA48" s="12"/>
      <c r="BB48" s="12"/>
      <c r="BC48" s="12"/>
      <c r="BD48" s="12"/>
      <c r="BE48" s="12"/>
      <c r="BF48" s="12"/>
      <c r="BG48" s="12"/>
      <c r="BH48" s="12"/>
    </row>
    <row r="49" spans="1:60" ht="28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BA49" s="12"/>
      <c r="BB49" s="12"/>
      <c r="BC49" s="12"/>
      <c r="BD49" s="12"/>
      <c r="BE49" s="12"/>
      <c r="BF49" s="12"/>
      <c r="BG49" s="12"/>
      <c r="BH49" s="12"/>
    </row>
    <row r="50" spans="1:60" ht="28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BA50" s="12"/>
      <c r="BB50" s="12"/>
      <c r="BC50" s="12"/>
      <c r="BD50" s="12"/>
      <c r="BE50" s="12"/>
      <c r="BF50" s="12"/>
      <c r="BG50" s="12"/>
      <c r="BH50" s="12"/>
    </row>
    <row r="51" spans="1:60" ht="28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BA51" s="12"/>
      <c r="BB51" s="12"/>
      <c r="BC51" s="12"/>
      <c r="BD51" s="12"/>
      <c r="BE51" s="12"/>
      <c r="BF51" s="12"/>
      <c r="BG51" s="12"/>
      <c r="BH51" s="12"/>
    </row>
    <row r="52" spans="1:60" ht="28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BA52" s="12"/>
      <c r="BB52" s="12"/>
      <c r="BC52" s="12"/>
      <c r="BD52" s="12"/>
      <c r="BE52" s="12"/>
      <c r="BF52" s="12"/>
      <c r="BG52" s="12"/>
      <c r="BH52" s="12"/>
    </row>
    <row r="53" spans="1:60" ht="28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BA53" s="12"/>
      <c r="BB53" s="12"/>
      <c r="BC53" s="12"/>
      <c r="BD53" s="12"/>
      <c r="BE53" s="12"/>
      <c r="BF53" s="12"/>
      <c r="BG53" s="12"/>
      <c r="BH53" s="12"/>
    </row>
    <row r="54" spans="1:60" ht="28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BA54" s="12"/>
      <c r="BB54" s="12"/>
      <c r="BC54" s="12"/>
      <c r="BD54" s="12"/>
      <c r="BE54" s="12"/>
      <c r="BF54" s="12"/>
      <c r="BG54" s="12"/>
      <c r="BH54" s="12"/>
    </row>
    <row r="55" spans="1:60" ht="28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BA55" s="12"/>
      <c r="BB55" s="12"/>
      <c r="BC55" s="12"/>
      <c r="BD55" s="12"/>
      <c r="BE55" s="12"/>
      <c r="BF55" s="12"/>
      <c r="BG55" s="12"/>
      <c r="BH55" s="12"/>
    </row>
    <row r="56" spans="1:60" ht="28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BA56" s="12"/>
      <c r="BB56" s="12"/>
      <c r="BC56" s="12"/>
      <c r="BD56" s="12"/>
      <c r="BE56" s="12"/>
      <c r="BF56" s="12"/>
      <c r="BG56" s="12"/>
      <c r="BH56" s="12"/>
    </row>
    <row r="57" spans="1:60" ht="28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BA57" s="12"/>
      <c r="BB57" s="12"/>
      <c r="BC57" s="12"/>
      <c r="BD57" s="12"/>
      <c r="BE57" s="12"/>
      <c r="BF57" s="12"/>
      <c r="BG57" s="12"/>
      <c r="BH57" s="12"/>
    </row>
    <row r="58" spans="1:60" ht="28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BA58" s="12"/>
      <c r="BB58" s="12"/>
      <c r="BC58" s="12"/>
      <c r="BD58" s="12"/>
      <c r="BE58" s="12"/>
      <c r="BF58" s="12"/>
      <c r="BG58" s="12"/>
      <c r="BH58" s="12"/>
    </row>
    <row r="59" spans="1:60" ht="28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BA59" s="12"/>
      <c r="BB59" s="12"/>
      <c r="BC59" s="12"/>
      <c r="BD59" s="12"/>
      <c r="BE59" s="12"/>
      <c r="BF59" s="12"/>
      <c r="BG59" s="12"/>
      <c r="BH59" s="12"/>
    </row>
    <row r="60" spans="1:60" ht="28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BA60" s="12"/>
      <c r="BB60" s="12"/>
      <c r="BC60" s="12"/>
      <c r="BD60" s="12"/>
      <c r="BE60" s="12"/>
      <c r="BF60" s="12"/>
      <c r="BG60" s="12"/>
      <c r="BH60" s="12"/>
    </row>
    <row r="61" spans="1:60" ht="28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BA61" s="12"/>
      <c r="BB61" s="12"/>
      <c r="BC61" s="12"/>
      <c r="BD61" s="12"/>
      <c r="BE61" s="12"/>
      <c r="BF61" s="12"/>
      <c r="BG61" s="12"/>
      <c r="BH61" s="12"/>
    </row>
    <row r="62" spans="1:60" ht="28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BA62" s="12"/>
      <c r="BB62" s="12"/>
      <c r="BC62" s="12"/>
      <c r="BD62" s="12"/>
      <c r="BE62" s="12"/>
      <c r="BF62" s="12"/>
      <c r="BG62" s="12"/>
      <c r="BH62" s="12"/>
    </row>
    <row r="63" spans="1:60" ht="28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BA63" s="12"/>
      <c r="BB63" s="12"/>
      <c r="BC63" s="12"/>
      <c r="BD63" s="12"/>
      <c r="BE63" s="12"/>
      <c r="BF63" s="12"/>
      <c r="BG63" s="12"/>
      <c r="BH63" s="12"/>
    </row>
    <row r="64" spans="1:60" ht="28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BA64" s="12"/>
      <c r="BB64" s="12"/>
      <c r="BC64" s="12"/>
      <c r="BD64" s="12"/>
      <c r="BE64" s="12"/>
      <c r="BF64" s="12"/>
      <c r="BG64" s="12"/>
      <c r="BH64" s="12"/>
    </row>
    <row r="65" spans="1:60" ht="28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BA65" s="12"/>
      <c r="BB65" s="12"/>
      <c r="BC65" s="12"/>
      <c r="BD65" s="12"/>
      <c r="BE65" s="12"/>
      <c r="BF65" s="12"/>
      <c r="BG65" s="12"/>
      <c r="BH65" s="12"/>
    </row>
    <row r="66" spans="1:60" ht="28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BA66" s="12"/>
      <c r="BB66" s="12"/>
      <c r="BC66" s="12"/>
      <c r="BD66" s="12"/>
      <c r="BE66" s="12"/>
      <c r="BF66" s="12"/>
      <c r="BG66" s="12"/>
      <c r="BH66" s="12"/>
    </row>
    <row r="67" spans="1:60" ht="28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BA67" s="12"/>
      <c r="BB67" s="12"/>
      <c r="BC67" s="12"/>
      <c r="BD67" s="12"/>
      <c r="BE67" s="12"/>
      <c r="BF67" s="12"/>
      <c r="BG67" s="12"/>
      <c r="BH67" s="12"/>
    </row>
    <row r="68" spans="1:60" ht="28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BA68" s="12"/>
      <c r="BB68" s="12"/>
      <c r="BC68" s="12"/>
      <c r="BD68" s="12"/>
      <c r="BE68" s="12"/>
      <c r="BF68" s="12"/>
      <c r="BG68" s="12"/>
      <c r="BH68" s="12"/>
    </row>
    <row r="69" spans="1:60" ht="28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BA69" s="12"/>
      <c r="BB69" s="12"/>
      <c r="BC69" s="12"/>
      <c r="BD69" s="12"/>
      <c r="BE69" s="12"/>
      <c r="BF69" s="12"/>
      <c r="BG69" s="12"/>
      <c r="BH69" s="12"/>
    </row>
    <row r="70" spans="1:60" ht="28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BA70" s="12"/>
      <c r="BB70" s="12"/>
      <c r="BC70" s="12"/>
      <c r="BD70" s="12"/>
      <c r="BE70" s="12"/>
      <c r="BF70" s="12"/>
      <c r="BG70" s="12"/>
      <c r="BH70" s="12"/>
    </row>
    <row r="71" spans="1:60" ht="28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BA71" s="12"/>
      <c r="BB71" s="12"/>
      <c r="BC71" s="12"/>
      <c r="BD71" s="12"/>
      <c r="BE71" s="12"/>
      <c r="BF71" s="12"/>
      <c r="BG71" s="12"/>
      <c r="BH71" s="12"/>
    </row>
    <row r="72" spans="1:60" ht="28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BA72" s="12"/>
      <c r="BB72" s="12"/>
      <c r="BC72" s="12"/>
      <c r="BD72" s="12"/>
      <c r="BE72" s="12"/>
      <c r="BF72" s="12"/>
      <c r="BG72" s="12"/>
      <c r="BH72" s="12"/>
    </row>
    <row r="73" spans="1:60" ht="28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BA73" s="12"/>
      <c r="BB73" s="12"/>
      <c r="BC73" s="12"/>
      <c r="BD73" s="12"/>
      <c r="BE73" s="12"/>
      <c r="BF73" s="12"/>
      <c r="BG73" s="12"/>
      <c r="BH73" s="12"/>
    </row>
    <row r="74" spans="1:60" ht="28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BA74" s="12"/>
      <c r="BB74" s="12"/>
      <c r="BC74" s="12"/>
      <c r="BD74" s="12"/>
      <c r="BE74" s="12"/>
      <c r="BF74" s="12"/>
      <c r="BG74" s="12"/>
      <c r="BH74" s="12"/>
    </row>
    <row r="75" spans="1:60" ht="28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BA75" s="12"/>
      <c r="BB75" s="12"/>
      <c r="BC75" s="12"/>
      <c r="BD75" s="12"/>
      <c r="BE75" s="12"/>
      <c r="BF75" s="12"/>
      <c r="BG75" s="12"/>
      <c r="BH75" s="12"/>
    </row>
    <row r="76" spans="1:60" ht="28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BA76" s="12"/>
      <c r="BB76" s="12"/>
      <c r="BC76" s="12"/>
      <c r="BD76" s="12"/>
      <c r="BE76" s="12"/>
      <c r="BF76" s="12"/>
      <c r="BG76" s="12"/>
      <c r="BH76" s="12"/>
    </row>
    <row r="77" spans="1:60" ht="28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BA77" s="12"/>
      <c r="BB77" s="12"/>
      <c r="BC77" s="12"/>
      <c r="BD77" s="12"/>
      <c r="BE77" s="12"/>
      <c r="BF77" s="12"/>
      <c r="BG77" s="12"/>
      <c r="BH77" s="12"/>
    </row>
    <row r="78" spans="1:60" ht="28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BA78" s="12"/>
      <c r="BB78" s="12"/>
      <c r="BC78" s="12"/>
      <c r="BD78" s="12"/>
      <c r="BE78" s="12"/>
      <c r="BF78" s="12"/>
      <c r="BG78" s="12"/>
      <c r="BH78" s="12"/>
    </row>
    <row r="79" spans="1:60" ht="28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BA79" s="12"/>
      <c r="BB79" s="12"/>
      <c r="BC79" s="12"/>
      <c r="BD79" s="12"/>
      <c r="BE79" s="12"/>
      <c r="BF79" s="12"/>
      <c r="BG79" s="12"/>
      <c r="BH79" s="12"/>
    </row>
    <row r="80" spans="1:60" ht="28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BA80" s="12"/>
      <c r="BB80" s="12"/>
      <c r="BC80" s="12"/>
      <c r="BD80" s="12"/>
      <c r="BE80" s="12"/>
      <c r="BF80" s="12"/>
      <c r="BG80" s="12"/>
      <c r="BH80" s="12"/>
    </row>
    <row r="81" spans="1:60" ht="28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BA81" s="12"/>
      <c r="BB81" s="12"/>
      <c r="BC81" s="12"/>
      <c r="BD81" s="12"/>
      <c r="BE81" s="12"/>
      <c r="BF81" s="12"/>
      <c r="BG81" s="12"/>
      <c r="BH81" s="12"/>
    </row>
    <row r="82" spans="1:60" ht="28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BA82" s="12"/>
      <c r="BB82" s="12"/>
      <c r="BC82" s="12"/>
      <c r="BD82" s="12"/>
      <c r="BE82" s="12"/>
      <c r="BF82" s="12"/>
      <c r="BG82" s="12"/>
      <c r="BH82" s="12"/>
    </row>
    <row r="83" spans="1:60" ht="28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BA83" s="12"/>
      <c r="BB83" s="12"/>
      <c r="BC83" s="12"/>
      <c r="BD83" s="12"/>
      <c r="BE83" s="12"/>
      <c r="BF83" s="12"/>
      <c r="BG83" s="12"/>
      <c r="BH83" s="12"/>
    </row>
    <row r="84" spans="1:60" ht="28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BA84" s="12"/>
      <c r="BB84" s="12"/>
      <c r="BC84" s="12"/>
      <c r="BD84" s="12"/>
      <c r="BE84" s="12"/>
      <c r="BF84" s="12"/>
      <c r="BG84" s="12"/>
      <c r="BH84" s="12"/>
    </row>
    <row r="85" spans="1:60" ht="28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BA85" s="12"/>
      <c r="BB85" s="12"/>
      <c r="BC85" s="12"/>
      <c r="BD85" s="12"/>
      <c r="BE85" s="12"/>
      <c r="BF85" s="12"/>
      <c r="BG85" s="12"/>
      <c r="BH85" s="12"/>
    </row>
    <row r="86" spans="1:60" ht="28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BA86" s="12"/>
      <c r="BB86" s="12"/>
      <c r="BC86" s="12"/>
      <c r="BD86" s="12"/>
      <c r="BE86" s="12"/>
      <c r="BF86" s="12"/>
      <c r="BG86" s="12"/>
      <c r="BH86" s="12"/>
    </row>
    <row r="87" spans="1:60" ht="28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BA87" s="12"/>
      <c r="BB87" s="12"/>
      <c r="BC87" s="12"/>
      <c r="BD87" s="12"/>
      <c r="BE87" s="12"/>
      <c r="BF87" s="12"/>
      <c r="BG87" s="12"/>
      <c r="BH87" s="12"/>
    </row>
    <row r="88" spans="1:60" ht="28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BA88" s="12"/>
      <c r="BB88" s="12"/>
      <c r="BC88" s="12"/>
      <c r="BD88" s="12"/>
      <c r="BE88" s="12"/>
      <c r="BF88" s="12"/>
      <c r="BG88" s="12"/>
      <c r="BH88" s="12"/>
    </row>
    <row r="89" spans="1:60" ht="28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BA89" s="12"/>
      <c r="BB89" s="12"/>
      <c r="BC89" s="12"/>
      <c r="BD89" s="12"/>
      <c r="BE89" s="12"/>
      <c r="BF89" s="12"/>
      <c r="BG89" s="12"/>
      <c r="BH89" s="12"/>
    </row>
    <row r="90" spans="1:60" ht="28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BA90" s="12"/>
      <c r="BB90" s="12"/>
      <c r="BC90" s="12"/>
      <c r="BD90" s="12"/>
      <c r="BE90" s="12"/>
      <c r="BF90" s="12"/>
      <c r="BG90" s="12"/>
      <c r="BH90" s="12"/>
    </row>
    <row r="91" spans="1:60" ht="28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BA91" s="12"/>
      <c r="BB91" s="12"/>
      <c r="BC91" s="12"/>
      <c r="BD91" s="12"/>
      <c r="BE91" s="12"/>
      <c r="BF91" s="12"/>
      <c r="BG91" s="12"/>
      <c r="BH91" s="12"/>
    </row>
    <row r="92" spans="1:60" ht="28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BA92" s="12"/>
      <c r="BB92" s="12"/>
      <c r="BC92" s="12"/>
      <c r="BD92" s="12"/>
      <c r="BE92" s="12"/>
      <c r="BF92" s="12"/>
      <c r="BG92" s="12"/>
      <c r="BH92" s="12"/>
    </row>
    <row r="93" spans="1:60" ht="28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BA93" s="12"/>
      <c r="BB93" s="12"/>
      <c r="BC93" s="12"/>
      <c r="BD93" s="12"/>
      <c r="BE93" s="12"/>
      <c r="BF93" s="12"/>
      <c r="BG93" s="12"/>
      <c r="BH93" s="12"/>
    </row>
    <row r="94" spans="1:60" ht="28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BA94" s="12"/>
      <c r="BB94" s="12"/>
      <c r="BC94" s="12"/>
      <c r="BD94" s="12"/>
      <c r="BE94" s="12"/>
      <c r="BF94" s="12"/>
      <c r="BG94" s="12"/>
      <c r="BH94" s="12"/>
    </row>
    <row r="95" spans="1:60" ht="28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BA95" s="12"/>
      <c r="BB95" s="12"/>
      <c r="BC95" s="12"/>
      <c r="BD95" s="12"/>
      <c r="BE95" s="12"/>
      <c r="BF95" s="12"/>
      <c r="BG95" s="12"/>
      <c r="BH95" s="12"/>
    </row>
    <row r="96" spans="1:60" ht="28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BA96" s="12"/>
      <c r="BB96" s="12"/>
      <c r="BC96" s="12"/>
      <c r="BD96" s="12"/>
      <c r="BE96" s="12"/>
      <c r="BF96" s="12"/>
      <c r="BG96" s="12"/>
      <c r="BH96" s="12"/>
    </row>
    <row r="97" spans="1:60" ht="28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BA97" s="12"/>
      <c r="BB97" s="12"/>
      <c r="BC97" s="12"/>
      <c r="BD97" s="12"/>
      <c r="BE97" s="12"/>
      <c r="BF97" s="12"/>
      <c r="BG97" s="12"/>
      <c r="BH97" s="12"/>
    </row>
    <row r="98" spans="1:60" ht="28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BA98" s="12"/>
      <c r="BB98" s="12"/>
      <c r="BC98" s="12"/>
      <c r="BD98" s="12"/>
      <c r="BE98" s="12"/>
      <c r="BF98" s="12"/>
      <c r="BG98" s="12"/>
      <c r="BH98" s="12"/>
    </row>
    <row r="99" spans="1:60" ht="28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BA99" s="12"/>
      <c r="BB99" s="12"/>
      <c r="BC99" s="12"/>
      <c r="BD99" s="12"/>
      <c r="BE99" s="12"/>
      <c r="BF99" s="12"/>
      <c r="BG99" s="12"/>
      <c r="BH99" s="12"/>
    </row>
    <row r="100" spans="1:60" ht="28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BA100" s="12"/>
      <c r="BB100" s="12"/>
      <c r="BC100" s="12"/>
      <c r="BD100" s="12"/>
      <c r="BE100" s="12"/>
      <c r="BF100" s="12"/>
      <c r="BG100" s="12"/>
      <c r="BH100" s="12"/>
    </row>
    <row r="101" spans="1:60" ht="28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BA101" s="12"/>
      <c r="BB101" s="12"/>
      <c r="BC101" s="12"/>
      <c r="BD101" s="12"/>
      <c r="BE101" s="12"/>
      <c r="BF101" s="12"/>
      <c r="BG101" s="12"/>
      <c r="BH101" s="12"/>
    </row>
    <row r="102" spans="1:60" ht="28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BA102" s="12"/>
      <c r="BB102" s="12"/>
      <c r="BC102" s="12"/>
      <c r="BD102" s="12"/>
      <c r="BE102" s="12"/>
      <c r="BF102" s="12"/>
      <c r="BG102" s="12"/>
      <c r="BH102" s="12"/>
    </row>
    <row r="103" spans="1:60" ht="28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BA103" s="12"/>
      <c r="BB103" s="12"/>
      <c r="BC103" s="12"/>
      <c r="BD103" s="12"/>
      <c r="BE103" s="12"/>
      <c r="BF103" s="12"/>
      <c r="BG103" s="12"/>
      <c r="BH103" s="12"/>
    </row>
    <row r="104" spans="1:60" ht="28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BA104" s="12"/>
      <c r="BB104" s="12"/>
      <c r="BC104" s="12"/>
      <c r="BD104" s="12"/>
      <c r="BE104" s="12"/>
      <c r="BF104" s="12"/>
      <c r="BG104" s="12"/>
      <c r="BH104" s="12"/>
    </row>
    <row r="105" spans="1:60" ht="28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BA105" s="12"/>
      <c r="BB105" s="12"/>
      <c r="BC105" s="12"/>
      <c r="BD105" s="12"/>
      <c r="BE105" s="12"/>
      <c r="BF105" s="12"/>
      <c r="BG105" s="12"/>
      <c r="BH105" s="12"/>
    </row>
    <row r="106" spans="1:60" ht="28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BA106" s="12"/>
      <c r="BB106" s="12"/>
      <c r="BC106" s="12"/>
      <c r="BD106" s="12"/>
      <c r="BE106" s="12"/>
      <c r="BF106" s="12"/>
      <c r="BG106" s="12"/>
      <c r="BH106" s="12"/>
    </row>
    <row r="107" spans="1:60" ht="28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BA107" s="12"/>
      <c r="BB107" s="12"/>
      <c r="BC107" s="12"/>
      <c r="BD107" s="12"/>
      <c r="BE107" s="12"/>
      <c r="BF107" s="12"/>
      <c r="BG107" s="12"/>
      <c r="BH107" s="12"/>
    </row>
    <row r="108" spans="1:60" ht="28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BA108" s="12"/>
      <c r="BB108" s="12"/>
      <c r="BC108" s="12"/>
      <c r="BD108" s="12"/>
      <c r="BE108" s="12"/>
      <c r="BF108" s="12"/>
      <c r="BG108" s="12"/>
      <c r="BH108" s="12"/>
    </row>
    <row r="109" spans="1:60" ht="28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BA109" s="12"/>
      <c r="BB109" s="12"/>
      <c r="BC109" s="12"/>
      <c r="BD109" s="12"/>
      <c r="BE109" s="12"/>
      <c r="BF109" s="12"/>
      <c r="BG109" s="12"/>
      <c r="BH109" s="12"/>
    </row>
    <row r="110" spans="1:60" ht="28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BA110" s="12"/>
      <c r="BB110" s="12"/>
      <c r="BC110" s="12"/>
      <c r="BD110" s="12"/>
      <c r="BE110" s="12"/>
      <c r="BF110" s="12"/>
      <c r="BG110" s="12"/>
      <c r="BH110" s="12"/>
    </row>
    <row r="111" spans="1:60" ht="28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BA111" s="12"/>
      <c r="BB111" s="12"/>
      <c r="BC111" s="12"/>
      <c r="BD111" s="12"/>
      <c r="BE111" s="12"/>
      <c r="BF111" s="12"/>
      <c r="BG111" s="12"/>
      <c r="BH111" s="12"/>
    </row>
    <row r="112" spans="1:60" ht="28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BA112" s="12"/>
      <c r="BB112" s="12"/>
      <c r="BC112" s="12"/>
      <c r="BD112" s="12"/>
      <c r="BE112" s="12"/>
      <c r="BF112" s="12"/>
      <c r="BG112" s="12"/>
      <c r="BH112" s="12"/>
    </row>
    <row r="113" spans="1:60" ht="28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BA113" s="12"/>
      <c r="BB113" s="12"/>
      <c r="BC113" s="12"/>
      <c r="BD113" s="12"/>
      <c r="BE113" s="12"/>
      <c r="BF113" s="12"/>
      <c r="BG113" s="12"/>
      <c r="BH113" s="12"/>
    </row>
    <row r="114" spans="1:60" ht="28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BA114" s="12"/>
      <c r="BB114" s="12"/>
      <c r="BC114" s="12"/>
      <c r="BD114" s="12"/>
      <c r="BE114" s="12"/>
      <c r="BF114" s="12"/>
      <c r="BG114" s="12"/>
      <c r="BH114" s="12"/>
    </row>
    <row r="115" spans="1:60" ht="28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BA115" s="12"/>
      <c r="BB115" s="12"/>
      <c r="BC115" s="12"/>
      <c r="BD115" s="12"/>
      <c r="BE115" s="12"/>
      <c r="BF115" s="12"/>
      <c r="BG115" s="12"/>
      <c r="BH115" s="12"/>
    </row>
    <row r="116" spans="1:60" ht="28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BA116" s="12"/>
      <c r="BB116" s="12"/>
      <c r="BC116" s="12"/>
      <c r="BD116" s="12"/>
      <c r="BE116" s="12"/>
      <c r="BF116" s="12"/>
      <c r="BG116" s="12"/>
      <c r="BH116" s="12"/>
    </row>
    <row r="117" spans="1:60" ht="28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BA117" s="12"/>
      <c r="BB117" s="12"/>
      <c r="BC117" s="12"/>
      <c r="BD117" s="12"/>
      <c r="BE117" s="12"/>
      <c r="BF117" s="12"/>
      <c r="BG117" s="12"/>
      <c r="BH117" s="12"/>
    </row>
    <row r="118" spans="1:60" ht="28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BA118" s="12"/>
      <c r="BB118" s="12"/>
      <c r="BC118" s="12"/>
      <c r="BD118" s="12"/>
      <c r="BE118" s="12"/>
      <c r="BF118" s="12"/>
      <c r="BG118" s="12"/>
      <c r="BH118" s="12"/>
    </row>
    <row r="119" spans="1:60" ht="28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BA119" s="12"/>
      <c r="BB119" s="12"/>
      <c r="BC119" s="12"/>
      <c r="BD119" s="12"/>
      <c r="BE119" s="12"/>
      <c r="BF119" s="12"/>
      <c r="BG119" s="12"/>
      <c r="BH119" s="12"/>
    </row>
    <row r="120" spans="1:60" ht="28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BA120" s="12"/>
      <c r="BB120" s="12"/>
      <c r="BC120" s="12"/>
      <c r="BD120" s="12"/>
      <c r="BE120" s="12"/>
      <c r="BF120" s="12"/>
      <c r="BG120" s="12"/>
      <c r="BH120" s="12"/>
    </row>
    <row r="121" spans="1:60" ht="28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BA121" s="12"/>
      <c r="BB121" s="12"/>
      <c r="BC121" s="12"/>
      <c r="BD121" s="12"/>
      <c r="BE121" s="12"/>
      <c r="BF121" s="12"/>
      <c r="BG121" s="12"/>
      <c r="BH121" s="12"/>
    </row>
    <row r="122" spans="1:60" ht="28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BA122" s="12"/>
      <c r="BB122" s="12"/>
      <c r="BC122" s="12"/>
      <c r="BD122" s="12"/>
      <c r="BE122" s="12"/>
      <c r="BF122" s="12"/>
      <c r="BG122" s="12"/>
      <c r="BH122" s="12"/>
    </row>
    <row r="123" spans="1:60" ht="28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BA123" s="12"/>
      <c r="BB123" s="12"/>
      <c r="BC123" s="12"/>
      <c r="BD123" s="12"/>
      <c r="BE123" s="12"/>
      <c r="BF123" s="12"/>
      <c r="BG123" s="12"/>
      <c r="BH123" s="12"/>
    </row>
    <row r="124" spans="1:60" ht="28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BA124" s="12"/>
      <c r="BB124" s="12"/>
      <c r="BC124" s="12"/>
      <c r="BD124" s="12"/>
      <c r="BE124" s="12"/>
      <c r="BF124" s="12"/>
      <c r="BG124" s="12"/>
      <c r="BH124" s="12"/>
    </row>
    <row r="125" spans="1:60" ht="28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BA125" s="12"/>
      <c r="BB125" s="12"/>
      <c r="BC125" s="12"/>
      <c r="BD125" s="12"/>
      <c r="BE125" s="12"/>
      <c r="BF125" s="12"/>
      <c r="BG125" s="12"/>
      <c r="BH125" s="12"/>
    </row>
    <row r="126" spans="1:60" ht="28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BA126" s="12"/>
      <c r="BB126" s="12"/>
      <c r="BC126" s="12"/>
      <c r="BD126" s="12"/>
      <c r="BE126" s="12"/>
      <c r="BF126" s="12"/>
      <c r="BG126" s="12"/>
      <c r="BH126" s="12"/>
    </row>
    <row r="127" spans="1:60" ht="28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BA127" s="12"/>
      <c r="BB127" s="12"/>
      <c r="BC127" s="12"/>
      <c r="BD127" s="12"/>
      <c r="BE127" s="12"/>
      <c r="BF127" s="12"/>
      <c r="BG127" s="12"/>
      <c r="BH127" s="12"/>
    </row>
    <row r="128" spans="1:60" ht="28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BA128" s="12"/>
      <c r="BB128" s="12"/>
      <c r="BC128" s="12"/>
      <c r="BD128" s="12"/>
      <c r="BE128" s="12"/>
      <c r="BF128" s="12"/>
      <c r="BG128" s="12"/>
      <c r="BH128" s="12"/>
    </row>
    <row r="129" spans="1:60" ht="28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BA129" s="12"/>
      <c r="BB129" s="12"/>
      <c r="BC129" s="12"/>
      <c r="BD129" s="12"/>
      <c r="BE129" s="12"/>
      <c r="BF129" s="12"/>
      <c r="BG129" s="12"/>
      <c r="BH129" s="12"/>
    </row>
    <row r="130" spans="1:60" ht="28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BA130" s="12"/>
      <c r="BB130" s="12"/>
      <c r="BC130" s="12"/>
      <c r="BD130" s="12"/>
      <c r="BE130" s="12"/>
      <c r="BF130" s="12"/>
      <c r="BG130" s="12"/>
      <c r="BH130" s="12"/>
    </row>
    <row r="131" spans="1:60" ht="28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BA131" s="12"/>
      <c r="BB131" s="12"/>
      <c r="BC131" s="12"/>
      <c r="BD131" s="12"/>
      <c r="BE131" s="12"/>
      <c r="BF131" s="12"/>
      <c r="BG131" s="12"/>
      <c r="BH131" s="12"/>
    </row>
    <row r="132" spans="1:60" ht="28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BA132" s="12"/>
      <c r="BB132" s="12"/>
      <c r="BC132" s="12"/>
      <c r="BD132" s="12"/>
      <c r="BE132" s="12"/>
      <c r="BF132" s="12"/>
      <c r="BG132" s="12"/>
      <c r="BH132" s="12"/>
    </row>
    <row r="133" spans="1:60" ht="28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BA133" s="12"/>
      <c r="BB133" s="12"/>
      <c r="BC133" s="12"/>
      <c r="BD133" s="12"/>
      <c r="BE133" s="12"/>
      <c r="BF133" s="12"/>
      <c r="BG133" s="12"/>
      <c r="BH133" s="12"/>
    </row>
    <row r="134" spans="1:60" ht="28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BA134" s="12"/>
      <c r="BB134" s="12"/>
      <c r="BC134" s="12"/>
      <c r="BD134" s="12"/>
      <c r="BE134" s="12"/>
      <c r="BF134" s="12"/>
      <c r="BG134" s="12"/>
      <c r="BH134" s="12"/>
    </row>
    <row r="135" spans="1:60" ht="28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BA135" s="12"/>
      <c r="BB135" s="12"/>
      <c r="BC135" s="12"/>
      <c r="BD135" s="12"/>
      <c r="BE135" s="12"/>
      <c r="BF135" s="12"/>
      <c r="BG135" s="12"/>
      <c r="BH135" s="12"/>
    </row>
    <row r="136" spans="1:60" ht="28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BA136" s="12"/>
      <c r="BB136" s="12"/>
      <c r="BC136" s="12"/>
      <c r="BD136" s="12"/>
      <c r="BE136" s="12"/>
      <c r="BF136" s="12"/>
      <c r="BG136" s="12"/>
      <c r="BH136" s="12"/>
    </row>
    <row r="137" spans="1:60" ht="28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BA137" s="12"/>
      <c r="BB137" s="12"/>
      <c r="BC137" s="12"/>
      <c r="BD137" s="12"/>
      <c r="BE137" s="12"/>
      <c r="BF137" s="12"/>
      <c r="BG137" s="12"/>
      <c r="BH137" s="12"/>
    </row>
    <row r="138" spans="1:60" ht="28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BA138" s="12"/>
      <c r="BB138" s="12"/>
      <c r="BC138" s="12"/>
      <c r="BD138" s="12"/>
      <c r="BE138" s="12"/>
      <c r="BF138" s="12"/>
      <c r="BG138" s="12"/>
      <c r="BH138" s="12"/>
    </row>
    <row r="139" spans="1:60" ht="28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BA139" s="12"/>
      <c r="BB139" s="12"/>
      <c r="BC139" s="12"/>
      <c r="BD139" s="12"/>
      <c r="BE139" s="12"/>
      <c r="BF139" s="12"/>
      <c r="BG139" s="12"/>
      <c r="BH139" s="12"/>
    </row>
    <row r="140" spans="1:60" ht="28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BA140" s="12"/>
      <c r="BB140" s="12"/>
      <c r="BC140" s="12"/>
      <c r="BD140" s="12"/>
      <c r="BE140" s="12"/>
      <c r="BF140" s="12"/>
      <c r="BG140" s="12"/>
      <c r="BH140" s="12"/>
    </row>
    <row r="141" spans="1:60" ht="28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BA141" s="12"/>
      <c r="BB141" s="12"/>
      <c r="BC141" s="12"/>
      <c r="BD141" s="12"/>
      <c r="BE141" s="12"/>
      <c r="BF141" s="12"/>
      <c r="BG141" s="12"/>
      <c r="BH141" s="12"/>
    </row>
    <row r="142" spans="1:60" ht="28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BA142" s="12"/>
      <c r="BB142" s="12"/>
      <c r="BC142" s="12"/>
      <c r="BD142" s="12"/>
      <c r="BE142" s="12"/>
      <c r="BF142" s="12"/>
      <c r="BG142" s="12"/>
      <c r="BH142" s="12"/>
    </row>
    <row r="143" spans="1:60" ht="28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BA143" s="12"/>
      <c r="BB143" s="12"/>
      <c r="BC143" s="12"/>
      <c r="BD143" s="12"/>
      <c r="BE143" s="12"/>
      <c r="BF143" s="12"/>
      <c r="BG143" s="12"/>
      <c r="BH143" s="12"/>
    </row>
    <row r="144" spans="1:60" ht="28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BA144" s="12"/>
      <c r="BB144" s="12"/>
      <c r="BC144" s="12"/>
      <c r="BD144" s="12"/>
      <c r="BE144" s="12"/>
      <c r="BF144" s="12"/>
      <c r="BG144" s="12"/>
      <c r="BH144" s="12"/>
    </row>
    <row r="145" spans="1:60" ht="28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BA145" s="12"/>
      <c r="BB145" s="12"/>
      <c r="BC145" s="12"/>
      <c r="BD145" s="12"/>
      <c r="BE145" s="12"/>
      <c r="BF145" s="12"/>
      <c r="BG145" s="12"/>
      <c r="BH145" s="12"/>
    </row>
    <row r="146" spans="1:60" ht="28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BA146" s="12"/>
      <c r="BB146" s="12"/>
      <c r="BC146" s="12"/>
      <c r="BD146" s="12"/>
      <c r="BE146" s="12"/>
      <c r="BF146" s="12"/>
      <c r="BG146" s="12"/>
      <c r="BH146" s="12"/>
    </row>
    <row r="147" spans="1:60" ht="28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BA147" s="12"/>
      <c r="BB147" s="12"/>
      <c r="BC147" s="12"/>
      <c r="BD147" s="12"/>
      <c r="BE147" s="12"/>
      <c r="BF147" s="12"/>
      <c r="BG147" s="12"/>
      <c r="BH147" s="12"/>
    </row>
    <row r="148" spans="1:60" ht="28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BA148" s="12"/>
      <c r="BB148" s="12"/>
      <c r="BC148" s="12"/>
      <c r="BD148" s="12"/>
      <c r="BE148" s="12"/>
      <c r="BF148" s="12"/>
      <c r="BG148" s="12"/>
      <c r="BH148" s="12"/>
    </row>
    <row r="149" spans="1:60" ht="28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BA149" s="12"/>
      <c r="BB149" s="12"/>
      <c r="BC149" s="12"/>
      <c r="BD149" s="12"/>
      <c r="BE149" s="12"/>
      <c r="BF149" s="12"/>
      <c r="BG149" s="12"/>
      <c r="BH149" s="12"/>
    </row>
    <row r="150" spans="1:60" ht="28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BA150" s="12"/>
      <c r="BB150" s="12"/>
      <c r="BC150" s="12"/>
      <c r="BD150" s="12"/>
      <c r="BE150" s="12"/>
      <c r="BF150" s="12"/>
      <c r="BG150" s="12"/>
      <c r="BH150" s="12"/>
    </row>
    <row r="151" spans="1:60" ht="28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BA151" s="12"/>
      <c r="BB151" s="12"/>
      <c r="BC151" s="12"/>
      <c r="BD151" s="12"/>
      <c r="BE151" s="12"/>
      <c r="BF151" s="12"/>
      <c r="BG151" s="12"/>
      <c r="BH151" s="12"/>
    </row>
    <row r="152" spans="1:60" ht="28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BA152" s="12"/>
      <c r="BB152" s="12"/>
      <c r="BC152" s="12"/>
      <c r="BD152" s="12"/>
      <c r="BE152" s="12"/>
      <c r="BF152" s="12"/>
      <c r="BG152" s="12"/>
      <c r="BH152" s="12"/>
    </row>
    <row r="153" spans="1:60" ht="28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BA153" s="12"/>
      <c r="BB153" s="12"/>
      <c r="BC153" s="12"/>
      <c r="BD153" s="12"/>
      <c r="BE153" s="12"/>
      <c r="BF153" s="12"/>
      <c r="BG153" s="12"/>
      <c r="BH153" s="12"/>
    </row>
    <row r="154" spans="1:60" ht="28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BA154" s="12"/>
      <c r="BB154" s="12"/>
      <c r="BC154" s="12"/>
      <c r="BD154" s="12"/>
      <c r="BE154" s="12"/>
      <c r="BF154" s="12"/>
      <c r="BG154" s="12"/>
      <c r="BH154" s="12"/>
    </row>
    <row r="155" spans="1:60" ht="28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BA155" s="12"/>
      <c r="BB155" s="12"/>
      <c r="BC155" s="12"/>
      <c r="BD155" s="12"/>
      <c r="BE155" s="12"/>
      <c r="BF155" s="12"/>
      <c r="BG155" s="12"/>
      <c r="BH155" s="12"/>
    </row>
    <row r="156" spans="1:60" ht="28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BA156" s="12"/>
      <c r="BB156" s="12"/>
      <c r="BC156" s="12"/>
      <c r="BD156" s="12"/>
      <c r="BE156" s="12"/>
      <c r="BF156" s="12"/>
      <c r="BG156" s="12"/>
      <c r="BH156" s="12"/>
    </row>
    <row r="157" spans="1:60" ht="28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BA157" s="12"/>
      <c r="BB157" s="12"/>
      <c r="BC157" s="12"/>
      <c r="BD157" s="12"/>
      <c r="BE157" s="12"/>
      <c r="BF157" s="12"/>
      <c r="BG157" s="12"/>
      <c r="BH157" s="12"/>
    </row>
    <row r="158" spans="1:60" ht="28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BA158" s="12"/>
      <c r="BB158" s="12"/>
      <c r="BC158" s="12"/>
      <c r="BD158" s="12"/>
      <c r="BE158" s="12"/>
      <c r="BF158" s="12"/>
      <c r="BG158" s="12"/>
      <c r="BH158" s="12"/>
    </row>
    <row r="159" spans="1:60" ht="28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BA159" s="12"/>
      <c r="BB159" s="12"/>
      <c r="BC159" s="12"/>
      <c r="BD159" s="12"/>
      <c r="BE159" s="12"/>
      <c r="BF159" s="12"/>
      <c r="BG159" s="12"/>
      <c r="BH159" s="12"/>
    </row>
    <row r="160" spans="1:60" ht="28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BA160" s="12"/>
      <c r="BB160" s="12"/>
      <c r="BC160" s="12"/>
      <c r="BD160" s="12"/>
      <c r="BE160" s="12"/>
      <c r="BF160" s="12"/>
      <c r="BG160" s="12"/>
      <c r="BH160" s="12"/>
    </row>
    <row r="161" spans="1:60" ht="28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BA161" s="12"/>
      <c r="BB161" s="12"/>
      <c r="BC161" s="12"/>
      <c r="BD161" s="12"/>
      <c r="BE161" s="12"/>
      <c r="BF161" s="12"/>
      <c r="BG161" s="12"/>
      <c r="BH161" s="12"/>
    </row>
    <row r="162" spans="1:60" ht="28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BA162" s="12"/>
      <c r="BB162" s="12"/>
      <c r="BC162" s="12"/>
      <c r="BD162" s="12"/>
      <c r="BE162" s="12"/>
      <c r="BF162" s="12"/>
      <c r="BG162" s="12"/>
      <c r="BH162" s="12"/>
    </row>
    <row r="163" spans="1:60" ht="28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BA163" s="12"/>
      <c r="BB163" s="12"/>
      <c r="BC163" s="12"/>
      <c r="BD163" s="12"/>
      <c r="BE163" s="12"/>
      <c r="BF163" s="12"/>
      <c r="BG163" s="12"/>
      <c r="BH163" s="12"/>
    </row>
    <row r="164" spans="1:60" ht="28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BA164" s="12"/>
      <c r="BB164" s="12"/>
      <c r="BC164" s="12"/>
      <c r="BD164" s="12"/>
      <c r="BE164" s="12"/>
      <c r="BF164" s="12"/>
      <c r="BG164" s="12"/>
      <c r="BH164" s="12"/>
    </row>
    <row r="165" spans="1:60" ht="28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BA165" s="12"/>
      <c r="BB165" s="12"/>
      <c r="BC165" s="12"/>
      <c r="BD165" s="12"/>
      <c r="BE165" s="12"/>
      <c r="BF165" s="12"/>
      <c r="BG165" s="12"/>
      <c r="BH165" s="12"/>
    </row>
    <row r="166" spans="1:60" ht="28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BA166" s="12"/>
      <c r="BB166" s="12"/>
      <c r="BC166" s="12"/>
      <c r="BD166" s="12"/>
      <c r="BE166" s="12"/>
      <c r="BF166" s="12"/>
      <c r="BG166" s="12"/>
      <c r="BH166" s="12"/>
    </row>
    <row r="167" spans="1:60" ht="28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BA167" s="12"/>
      <c r="BB167" s="12"/>
      <c r="BC167" s="12"/>
      <c r="BD167" s="12"/>
      <c r="BE167" s="12"/>
      <c r="BF167" s="12"/>
      <c r="BG167" s="12"/>
      <c r="BH167" s="12"/>
    </row>
    <row r="168" spans="1:60" ht="28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BA168" s="12"/>
      <c r="BB168" s="12"/>
      <c r="BC168" s="12"/>
      <c r="BD168" s="12"/>
      <c r="BE168" s="12"/>
      <c r="BF168" s="12"/>
      <c r="BG168" s="12"/>
      <c r="BH168" s="12"/>
    </row>
    <row r="169" spans="1:60" ht="28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BA169" s="12"/>
      <c r="BB169" s="12"/>
      <c r="BC169" s="12"/>
      <c r="BD169" s="12"/>
      <c r="BE169" s="12"/>
      <c r="BF169" s="12"/>
      <c r="BG169" s="12"/>
      <c r="BH169" s="12"/>
    </row>
    <row r="170" spans="1:60" ht="28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BA170" s="12"/>
      <c r="BB170" s="12"/>
      <c r="BC170" s="12"/>
      <c r="BD170" s="12"/>
      <c r="BE170" s="12"/>
      <c r="BF170" s="12"/>
      <c r="BG170" s="12"/>
      <c r="BH170" s="12"/>
    </row>
    <row r="171" spans="1:60" ht="28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BA171" s="12"/>
      <c r="BB171" s="12"/>
      <c r="BC171" s="12"/>
      <c r="BD171" s="12"/>
      <c r="BE171" s="12"/>
      <c r="BF171" s="12"/>
      <c r="BG171" s="12"/>
      <c r="BH171" s="12"/>
    </row>
    <row r="172" spans="1:60" ht="28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BA172" s="12"/>
      <c r="BB172" s="12"/>
      <c r="BC172" s="12"/>
      <c r="BD172" s="12"/>
      <c r="BE172" s="12"/>
      <c r="BF172" s="12"/>
      <c r="BG172" s="12"/>
      <c r="BH172" s="12"/>
    </row>
    <row r="173" spans="1:60" ht="28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BA173" s="12"/>
      <c r="BB173" s="12"/>
      <c r="BC173" s="12"/>
      <c r="BD173" s="12"/>
      <c r="BE173" s="12"/>
      <c r="BF173" s="12"/>
      <c r="BG173" s="12"/>
      <c r="BH173" s="12"/>
    </row>
    <row r="174" spans="1:60" ht="28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BA174" s="12"/>
      <c r="BB174" s="12"/>
      <c r="BC174" s="12"/>
      <c r="BD174" s="12"/>
      <c r="BE174" s="12"/>
      <c r="BF174" s="12"/>
      <c r="BG174" s="12"/>
      <c r="BH174" s="12"/>
    </row>
    <row r="175" spans="1:60" ht="28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BA175" s="12"/>
      <c r="BB175" s="12"/>
      <c r="BC175" s="12"/>
      <c r="BD175" s="12"/>
      <c r="BE175" s="12"/>
      <c r="BF175" s="12"/>
      <c r="BG175" s="12"/>
      <c r="BH175" s="12"/>
    </row>
    <row r="176" spans="1:60" ht="28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BA176" s="12"/>
      <c r="BB176" s="12"/>
      <c r="BC176" s="12"/>
      <c r="BD176" s="12"/>
      <c r="BE176" s="12"/>
      <c r="BF176" s="12"/>
      <c r="BG176" s="12"/>
      <c r="BH176" s="12"/>
    </row>
    <row r="177" spans="1:60" ht="28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BA177" s="12"/>
      <c r="BB177" s="12"/>
      <c r="BC177" s="12"/>
      <c r="BD177" s="12"/>
      <c r="BE177" s="12"/>
      <c r="BF177" s="12"/>
      <c r="BG177" s="12"/>
      <c r="BH177" s="12"/>
    </row>
    <row r="178" spans="1:60" ht="28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BA178" s="12"/>
      <c r="BB178" s="12"/>
      <c r="BC178" s="12"/>
      <c r="BD178" s="12"/>
      <c r="BE178" s="12"/>
      <c r="BF178" s="12"/>
      <c r="BG178" s="12"/>
      <c r="BH178" s="12"/>
    </row>
    <row r="179" spans="1:60" ht="28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BA179" s="12"/>
      <c r="BB179" s="12"/>
      <c r="BC179" s="12"/>
      <c r="BD179" s="12"/>
      <c r="BE179" s="12"/>
      <c r="BF179" s="12"/>
      <c r="BG179" s="12"/>
      <c r="BH179" s="12"/>
    </row>
    <row r="180" spans="1:60" ht="28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BA180" s="12"/>
      <c r="BB180" s="12"/>
      <c r="BC180" s="12"/>
      <c r="BD180" s="12"/>
      <c r="BE180" s="12"/>
      <c r="BF180" s="12"/>
      <c r="BG180" s="12"/>
      <c r="BH180" s="12"/>
    </row>
    <row r="181" spans="1:60" ht="28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BA181" s="12"/>
      <c r="BB181" s="12"/>
      <c r="BC181" s="12"/>
      <c r="BD181" s="12"/>
      <c r="BE181" s="12"/>
      <c r="BF181" s="12"/>
      <c r="BG181" s="12"/>
      <c r="BH181" s="12"/>
    </row>
    <row r="182" spans="1:60" ht="28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BA182" s="12"/>
      <c r="BB182" s="12"/>
      <c r="BC182" s="12"/>
      <c r="BD182" s="12"/>
      <c r="BE182" s="12"/>
      <c r="BF182" s="12"/>
      <c r="BG182" s="12"/>
      <c r="BH182" s="12"/>
    </row>
    <row r="183" spans="1:60" ht="28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BA183" s="12"/>
      <c r="BB183" s="12"/>
      <c r="BC183" s="12"/>
      <c r="BD183" s="12"/>
      <c r="BE183" s="12"/>
      <c r="BF183" s="12"/>
      <c r="BG183" s="12"/>
      <c r="BH183" s="12"/>
    </row>
    <row r="184" spans="1:60" ht="28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BA184" s="12"/>
      <c r="BB184" s="12"/>
      <c r="BC184" s="12"/>
      <c r="BD184" s="12"/>
      <c r="BE184" s="12"/>
      <c r="BF184" s="12"/>
      <c r="BG184" s="12"/>
      <c r="BH184" s="12"/>
    </row>
    <row r="185" spans="1:60" ht="28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BA185" s="12"/>
      <c r="BB185" s="12"/>
      <c r="BC185" s="12"/>
      <c r="BD185" s="12"/>
      <c r="BE185" s="12"/>
      <c r="BF185" s="12"/>
      <c r="BG185" s="12"/>
      <c r="BH185" s="12"/>
    </row>
    <row r="186" spans="1:60" ht="28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BA186" s="12"/>
      <c r="BB186" s="12"/>
      <c r="BC186" s="12"/>
      <c r="BD186" s="12"/>
      <c r="BE186" s="12"/>
      <c r="BF186" s="12"/>
      <c r="BG186" s="12"/>
      <c r="BH186" s="12"/>
    </row>
    <row r="187" spans="1:60" ht="28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BA187" s="12"/>
      <c r="BB187" s="12"/>
      <c r="BC187" s="12"/>
      <c r="BD187" s="12"/>
      <c r="BE187" s="12"/>
      <c r="BF187" s="12"/>
      <c r="BG187" s="12"/>
      <c r="BH187" s="12"/>
    </row>
    <row r="188" spans="1:60" ht="28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BA188" s="12"/>
      <c r="BB188" s="12"/>
      <c r="BC188" s="12"/>
      <c r="BD188" s="12"/>
      <c r="BE188" s="12"/>
      <c r="BF188" s="12"/>
      <c r="BG188" s="12"/>
      <c r="BH188" s="12"/>
    </row>
    <row r="189" spans="1:60" ht="28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BA189" s="12"/>
      <c r="BB189" s="12"/>
      <c r="BC189" s="12"/>
      <c r="BD189" s="12"/>
      <c r="BE189" s="12"/>
      <c r="BF189" s="12"/>
      <c r="BG189" s="12"/>
      <c r="BH189" s="12"/>
    </row>
    <row r="190" spans="1:60" ht="28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BA190" s="12"/>
      <c r="BB190" s="12"/>
      <c r="BC190" s="12"/>
      <c r="BD190" s="12"/>
      <c r="BE190" s="12"/>
      <c r="BF190" s="12"/>
      <c r="BG190" s="12"/>
      <c r="BH190" s="12"/>
    </row>
    <row r="191" spans="1:60" ht="28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BA191" s="12"/>
      <c r="BB191" s="12"/>
      <c r="BC191" s="12"/>
      <c r="BD191" s="12"/>
      <c r="BE191" s="12"/>
      <c r="BF191" s="12"/>
      <c r="BG191" s="12"/>
      <c r="BH191" s="12"/>
    </row>
    <row r="192" spans="1:60" ht="28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BA192" s="12"/>
      <c r="BB192" s="12"/>
      <c r="BC192" s="12"/>
      <c r="BD192" s="12"/>
      <c r="BE192" s="12"/>
      <c r="BF192" s="12"/>
      <c r="BG192" s="12"/>
      <c r="BH192" s="12"/>
    </row>
    <row r="193" spans="1:60" ht="28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BA193" s="12"/>
      <c r="BB193" s="12"/>
      <c r="BC193" s="12"/>
      <c r="BD193" s="12"/>
      <c r="BE193" s="12"/>
      <c r="BF193" s="12"/>
      <c r="BG193" s="12"/>
      <c r="BH193" s="12"/>
    </row>
    <row r="194" spans="1:60" ht="28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BA194" s="12"/>
      <c r="BB194" s="12"/>
      <c r="BC194" s="12"/>
      <c r="BD194" s="12"/>
      <c r="BE194" s="12"/>
      <c r="BF194" s="12"/>
      <c r="BG194" s="12"/>
      <c r="BH194" s="12"/>
    </row>
    <row r="195" spans="1:60" ht="28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BA195" s="12"/>
      <c r="BB195" s="12"/>
      <c r="BC195" s="12"/>
      <c r="BD195" s="12"/>
      <c r="BE195" s="12"/>
      <c r="BF195" s="12"/>
      <c r="BG195" s="12"/>
      <c r="BH195" s="12"/>
    </row>
    <row r="196" spans="1:60" ht="28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BA196" s="12"/>
      <c r="BB196" s="12"/>
      <c r="BC196" s="12"/>
      <c r="BD196" s="12"/>
      <c r="BE196" s="12"/>
      <c r="BF196" s="12"/>
      <c r="BG196" s="12"/>
      <c r="BH196" s="12"/>
    </row>
    <row r="197" spans="1:60" ht="28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BA197" s="12"/>
      <c r="BB197" s="12"/>
      <c r="BC197" s="12"/>
      <c r="BD197" s="12"/>
      <c r="BE197" s="12"/>
      <c r="BF197" s="12"/>
      <c r="BG197" s="12"/>
      <c r="BH197" s="12"/>
    </row>
    <row r="198" spans="1:60" ht="28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BA198" s="12"/>
      <c r="BB198" s="12"/>
      <c r="BC198" s="12"/>
      <c r="BD198" s="12"/>
      <c r="BE198" s="12"/>
      <c r="BF198" s="12"/>
      <c r="BG198" s="12"/>
      <c r="BH198" s="12"/>
    </row>
    <row r="199" spans="1:60" ht="28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BA199" s="12"/>
      <c r="BB199" s="12"/>
      <c r="BC199" s="12"/>
      <c r="BD199" s="12"/>
      <c r="BE199" s="12"/>
      <c r="BF199" s="12"/>
      <c r="BG199" s="12"/>
      <c r="BH199" s="12"/>
    </row>
    <row r="200" spans="1:60" ht="28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BA200" s="12"/>
      <c r="BB200" s="12"/>
      <c r="BC200" s="12"/>
      <c r="BD200" s="12"/>
      <c r="BE200" s="12"/>
      <c r="BF200" s="12"/>
      <c r="BG200" s="12"/>
      <c r="BH200" s="12"/>
    </row>
    <row r="201" spans="1:60" ht="28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BA201" s="12"/>
      <c r="BB201" s="12"/>
      <c r="BC201" s="12"/>
      <c r="BD201" s="12"/>
      <c r="BE201" s="12"/>
      <c r="BF201" s="12"/>
      <c r="BG201" s="12"/>
      <c r="BH201" s="12"/>
    </row>
    <row r="202" spans="1:60" ht="28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BA202" s="12"/>
      <c r="BB202" s="12"/>
      <c r="BC202" s="12"/>
      <c r="BD202" s="12"/>
      <c r="BE202" s="12"/>
      <c r="BF202" s="12"/>
      <c r="BG202" s="12"/>
      <c r="BH202" s="12"/>
    </row>
    <row r="203" spans="1:60" ht="28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BA203" s="12"/>
      <c r="BB203" s="12"/>
      <c r="BC203" s="12"/>
      <c r="BD203" s="12"/>
      <c r="BE203" s="12"/>
      <c r="BF203" s="12"/>
      <c r="BG203" s="12"/>
      <c r="BH203" s="12"/>
    </row>
    <row r="204" spans="1:60" ht="28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BA204" s="12"/>
      <c r="BB204" s="12"/>
      <c r="BC204" s="12"/>
      <c r="BD204" s="12"/>
      <c r="BE204" s="12"/>
      <c r="BF204" s="12"/>
      <c r="BG204" s="12"/>
      <c r="BH204" s="12"/>
    </row>
    <row r="205" spans="1:60" ht="28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BA205" s="12"/>
      <c r="BB205" s="12"/>
      <c r="BC205" s="12"/>
      <c r="BD205" s="12"/>
      <c r="BE205" s="12"/>
      <c r="BF205" s="12"/>
      <c r="BG205" s="12"/>
      <c r="BH205" s="12"/>
    </row>
    <row r="206" spans="1:60" ht="28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BA206" s="12"/>
      <c r="BB206" s="12"/>
      <c r="BC206" s="12"/>
      <c r="BD206" s="12"/>
      <c r="BE206" s="12"/>
      <c r="BF206" s="12"/>
      <c r="BG206" s="12"/>
      <c r="BH206" s="12"/>
    </row>
    <row r="207" spans="1:60" ht="28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BA207" s="12"/>
      <c r="BB207" s="12"/>
      <c r="BC207" s="12"/>
      <c r="BD207" s="12"/>
      <c r="BE207" s="12"/>
      <c r="BF207" s="12"/>
      <c r="BG207" s="12"/>
      <c r="BH207" s="12"/>
    </row>
    <row r="208" spans="1:60" ht="28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BA208" s="12"/>
      <c r="BB208" s="12"/>
      <c r="BC208" s="12"/>
      <c r="BD208" s="12"/>
      <c r="BE208" s="12"/>
      <c r="BF208" s="12"/>
      <c r="BG208" s="12"/>
      <c r="BH208" s="12"/>
    </row>
    <row r="209" spans="1:60" ht="28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BA209" s="12"/>
      <c r="BB209" s="12"/>
      <c r="BC209" s="12"/>
      <c r="BD209" s="12"/>
      <c r="BE209" s="12"/>
      <c r="BF209" s="12"/>
      <c r="BG209" s="12"/>
      <c r="BH209" s="12"/>
    </row>
    <row r="210" spans="1:60" ht="28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BA210" s="12"/>
      <c r="BB210" s="12"/>
      <c r="BC210" s="12"/>
      <c r="BD210" s="12"/>
      <c r="BE210" s="12"/>
      <c r="BF210" s="12"/>
      <c r="BG210" s="12"/>
      <c r="BH210" s="12"/>
    </row>
    <row r="211" spans="1:60" ht="28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BA211" s="12"/>
      <c r="BB211" s="12"/>
      <c r="BC211" s="12"/>
      <c r="BD211" s="12"/>
      <c r="BE211" s="12"/>
      <c r="BF211" s="12"/>
      <c r="BG211" s="12"/>
      <c r="BH211" s="12"/>
    </row>
    <row r="212" spans="1:60" ht="28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BA212" s="12"/>
      <c r="BB212" s="12"/>
      <c r="BC212" s="12"/>
      <c r="BD212" s="12"/>
      <c r="BE212" s="12"/>
      <c r="BF212" s="12"/>
      <c r="BG212" s="12"/>
      <c r="BH212" s="12"/>
    </row>
    <row r="213" spans="1:60" ht="28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BA213" s="12"/>
      <c r="BB213" s="12"/>
      <c r="BC213" s="12"/>
      <c r="BD213" s="12"/>
      <c r="BE213" s="12"/>
      <c r="BF213" s="12"/>
      <c r="BG213" s="12"/>
      <c r="BH213" s="12"/>
    </row>
    <row r="214" spans="1:60" ht="28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BA214" s="12"/>
      <c r="BB214" s="12"/>
      <c r="BC214" s="12"/>
      <c r="BD214" s="12"/>
      <c r="BE214" s="12"/>
      <c r="BF214" s="12"/>
      <c r="BG214" s="12"/>
      <c r="BH214" s="12"/>
    </row>
    <row r="215" spans="1:60" ht="28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BA215" s="12"/>
      <c r="BB215" s="12"/>
      <c r="BC215" s="12"/>
      <c r="BD215" s="12"/>
      <c r="BE215" s="12"/>
      <c r="BF215" s="12"/>
      <c r="BG215" s="12"/>
      <c r="BH215" s="12"/>
    </row>
    <row r="216" spans="1:60" ht="28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BA216" s="12"/>
      <c r="BB216" s="12"/>
      <c r="BC216" s="12"/>
      <c r="BD216" s="12"/>
      <c r="BE216" s="12"/>
      <c r="BF216" s="12"/>
      <c r="BG216" s="12"/>
      <c r="BH216" s="12"/>
    </row>
    <row r="217" spans="1:60" ht="28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BA217" s="12"/>
      <c r="BB217" s="12"/>
      <c r="BC217" s="12"/>
      <c r="BD217" s="12"/>
      <c r="BE217" s="12"/>
      <c r="BF217" s="12"/>
      <c r="BG217" s="12"/>
      <c r="BH217" s="12"/>
    </row>
    <row r="218" spans="1:60" ht="28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BA218" s="12"/>
      <c r="BB218" s="12"/>
      <c r="BC218" s="12"/>
      <c r="BD218" s="12"/>
      <c r="BE218" s="12"/>
      <c r="BF218" s="12"/>
      <c r="BG218" s="12"/>
      <c r="BH218" s="12"/>
    </row>
    <row r="219" spans="1:60" ht="28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BA219" s="12"/>
      <c r="BB219" s="12"/>
      <c r="BC219" s="12"/>
      <c r="BD219" s="12"/>
      <c r="BE219" s="12"/>
      <c r="BF219" s="12"/>
      <c r="BG219" s="12"/>
      <c r="BH219" s="12"/>
    </row>
    <row r="220" spans="1:60" ht="28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BA220" s="12"/>
      <c r="BB220" s="12"/>
      <c r="BC220" s="12"/>
      <c r="BD220" s="12"/>
      <c r="BE220" s="12"/>
      <c r="BF220" s="12"/>
      <c r="BG220" s="12"/>
      <c r="BH220" s="12"/>
    </row>
    <row r="221" spans="1:60" ht="28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BA221" s="12"/>
      <c r="BB221" s="12"/>
      <c r="BC221" s="12"/>
      <c r="BD221" s="12"/>
      <c r="BE221" s="12"/>
      <c r="BF221" s="12"/>
      <c r="BG221" s="12"/>
      <c r="BH221" s="12"/>
    </row>
    <row r="222" spans="1:60" ht="28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BA222" s="12"/>
      <c r="BB222" s="12"/>
      <c r="BC222" s="12"/>
      <c r="BD222" s="12"/>
      <c r="BE222" s="12"/>
      <c r="BF222" s="12"/>
      <c r="BG222" s="12"/>
      <c r="BH222" s="12"/>
    </row>
    <row r="223" spans="1:60" ht="28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BA223" s="12"/>
      <c r="BB223" s="12"/>
      <c r="BC223" s="12"/>
      <c r="BD223" s="12"/>
      <c r="BE223" s="12"/>
      <c r="BF223" s="12"/>
      <c r="BG223" s="12"/>
      <c r="BH223" s="12"/>
    </row>
    <row r="224" spans="1:60" ht="28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BA224" s="12"/>
      <c r="BB224" s="12"/>
      <c r="BC224" s="12"/>
      <c r="BD224" s="12"/>
      <c r="BE224" s="12"/>
      <c r="BF224" s="12"/>
      <c r="BG224" s="12"/>
      <c r="BH224" s="12"/>
    </row>
    <row r="225" spans="1:60" ht="28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BA225" s="12"/>
      <c r="BB225" s="12"/>
      <c r="BC225" s="12"/>
      <c r="BD225" s="12"/>
      <c r="BE225" s="12"/>
      <c r="BF225" s="12"/>
      <c r="BG225" s="12"/>
      <c r="BH225" s="12"/>
    </row>
    <row r="226" spans="1:60" ht="28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BA226" s="12"/>
      <c r="BB226" s="12"/>
      <c r="BC226" s="12"/>
      <c r="BD226" s="12"/>
      <c r="BE226" s="12"/>
      <c r="BF226" s="12"/>
      <c r="BG226" s="12"/>
      <c r="BH226" s="12"/>
    </row>
    <row r="227" spans="1:60" ht="28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BA227" s="12"/>
      <c r="BB227" s="12"/>
      <c r="BC227" s="12"/>
      <c r="BD227" s="12"/>
      <c r="BE227" s="12"/>
      <c r="BF227" s="12"/>
      <c r="BG227" s="12"/>
      <c r="BH227" s="12"/>
    </row>
    <row r="228" spans="1:60" ht="28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BA228" s="12"/>
      <c r="BB228" s="12"/>
      <c r="BC228" s="12"/>
      <c r="BD228" s="12"/>
      <c r="BE228" s="12"/>
      <c r="BF228" s="12"/>
      <c r="BG228" s="12"/>
      <c r="BH228" s="12"/>
    </row>
    <row r="229" spans="1:60" ht="28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BA229" s="12"/>
      <c r="BB229" s="12"/>
      <c r="BC229" s="12"/>
      <c r="BD229" s="12"/>
      <c r="BE229" s="12"/>
      <c r="BF229" s="12"/>
      <c r="BG229" s="12"/>
      <c r="BH229" s="12"/>
    </row>
    <row r="230" spans="1:60" ht="28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BA230" s="12"/>
      <c r="BB230" s="12"/>
      <c r="BC230" s="12"/>
      <c r="BD230" s="12"/>
      <c r="BE230" s="12"/>
      <c r="BF230" s="12"/>
      <c r="BG230" s="12"/>
      <c r="BH230" s="12"/>
    </row>
    <row r="231" spans="1:60" ht="28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BA231" s="12"/>
      <c r="BB231" s="12"/>
      <c r="BC231" s="12"/>
      <c r="BD231" s="12"/>
      <c r="BE231" s="12"/>
      <c r="BF231" s="12"/>
      <c r="BG231" s="12"/>
      <c r="BH231" s="12"/>
    </row>
    <row r="232" spans="1:60" ht="28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BA232" s="12"/>
      <c r="BB232" s="12"/>
      <c r="BC232" s="12"/>
      <c r="BD232" s="12"/>
      <c r="BE232" s="12"/>
      <c r="BF232" s="12"/>
      <c r="BG232" s="12"/>
      <c r="BH232" s="12"/>
    </row>
    <row r="233" spans="1:60" ht="28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BA233" s="12"/>
      <c r="BB233" s="12"/>
      <c r="BC233" s="12"/>
      <c r="BD233" s="12"/>
      <c r="BE233" s="12"/>
      <c r="BF233" s="12"/>
      <c r="BG233" s="12"/>
      <c r="BH233" s="12"/>
    </row>
    <row r="234" spans="1:60" ht="28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BA234" s="12"/>
      <c r="BB234" s="12"/>
      <c r="BC234" s="12"/>
      <c r="BD234" s="12"/>
      <c r="BE234" s="12"/>
      <c r="BF234" s="12"/>
      <c r="BG234" s="12"/>
      <c r="BH234" s="12"/>
    </row>
    <row r="235" spans="1:60" ht="28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BA235" s="12"/>
      <c r="BB235" s="12"/>
      <c r="BC235" s="12"/>
      <c r="BD235" s="12"/>
      <c r="BE235" s="12"/>
      <c r="BF235" s="12"/>
      <c r="BG235" s="12"/>
      <c r="BH235" s="12"/>
    </row>
    <row r="236" spans="1:60" ht="28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BA236" s="12"/>
      <c r="BB236" s="12"/>
      <c r="BC236" s="12"/>
      <c r="BD236" s="12"/>
      <c r="BE236" s="12"/>
      <c r="BF236" s="12"/>
      <c r="BG236" s="12"/>
      <c r="BH236" s="12"/>
    </row>
    <row r="237" spans="1:60" ht="28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BA237" s="12"/>
      <c r="BB237" s="12"/>
      <c r="BC237" s="12"/>
      <c r="BD237" s="12"/>
      <c r="BE237" s="12"/>
      <c r="BF237" s="12"/>
      <c r="BG237" s="12"/>
      <c r="BH237" s="12"/>
    </row>
    <row r="238" spans="1:60" ht="28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BA238" s="12"/>
      <c r="BB238" s="12"/>
      <c r="BC238" s="12"/>
      <c r="BD238" s="12"/>
      <c r="BE238" s="12"/>
      <c r="BF238" s="12"/>
      <c r="BG238" s="12"/>
      <c r="BH238" s="12"/>
    </row>
    <row r="239" spans="1:60" ht="28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BA239" s="12"/>
      <c r="BB239" s="12"/>
      <c r="BC239" s="12"/>
      <c r="BD239" s="12"/>
      <c r="BE239" s="12"/>
      <c r="BF239" s="12"/>
      <c r="BG239" s="12"/>
      <c r="BH239" s="12"/>
    </row>
    <row r="240" spans="1:60" ht="28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BA240" s="12"/>
      <c r="BB240" s="12"/>
      <c r="BC240" s="12"/>
      <c r="BD240" s="12"/>
      <c r="BE240" s="12"/>
      <c r="BF240" s="12"/>
      <c r="BG240" s="12"/>
      <c r="BH240" s="12"/>
    </row>
    <row r="241" spans="1:60" ht="28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BA241" s="12"/>
      <c r="BB241" s="12"/>
      <c r="BC241" s="12"/>
      <c r="BD241" s="12"/>
      <c r="BE241" s="12"/>
      <c r="BF241" s="12"/>
      <c r="BG241" s="12"/>
      <c r="BH241" s="12"/>
    </row>
    <row r="242" spans="1:60" ht="28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BA242" s="12"/>
      <c r="BB242" s="12"/>
      <c r="BC242" s="12"/>
      <c r="BD242" s="12"/>
      <c r="BE242" s="12"/>
      <c r="BF242" s="12"/>
      <c r="BG242" s="12"/>
      <c r="BH242" s="12"/>
    </row>
    <row r="243" spans="1:60" ht="28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BA243" s="12"/>
      <c r="BB243" s="12"/>
      <c r="BC243" s="12"/>
      <c r="BD243" s="12"/>
      <c r="BE243" s="12"/>
      <c r="BF243" s="12"/>
      <c r="BG243" s="12"/>
      <c r="BH243" s="12"/>
    </row>
    <row r="244" spans="1:60" ht="28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BA244" s="12"/>
      <c r="BB244" s="12"/>
      <c r="BC244" s="12"/>
      <c r="BD244" s="12"/>
      <c r="BE244" s="12"/>
      <c r="BF244" s="12"/>
      <c r="BG244" s="12"/>
      <c r="BH244" s="12"/>
    </row>
    <row r="245" spans="1:60" ht="28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BA245" s="12"/>
      <c r="BB245" s="12"/>
      <c r="BC245" s="12"/>
      <c r="BD245" s="12"/>
      <c r="BE245" s="12"/>
      <c r="BF245" s="12"/>
      <c r="BG245" s="12"/>
      <c r="BH245" s="12"/>
    </row>
    <row r="246" spans="1:60" ht="28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BA246" s="12"/>
      <c r="BB246" s="12"/>
      <c r="BC246" s="12"/>
      <c r="BD246" s="12"/>
      <c r="BE246" s="12"/>
      <c r="BF246" s="12"/>
      <c r="BG246" s="12"/>
      <c r="BH246" s="12"/>
    </row>
    <row r="247" spans="1:60" ht="28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BA247" s="12"/>
      <c r="BB247" s="12"/>
      <c r="BC247" s="12"/>
      <c r="BD247" s="12"/>
      <c r="BE247" s="12"/>
      <c r="BF247" s="12"/>
      <c r="BG247" s="12"/>
      <c r="BH247" s="12"/>
    </row>
    <row r="248" spans="1:60" ht="28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BA248" s="12"/>
      <c r="BB248" s="12"/>
      <c r="BC248" s="12"/>
      <c r="BD248" s="12"/>
      <c r="BE248" s="12"/>
      <c r="BF248" s="12"/>
      <c r="BG248" s="12"/>
      <c r="BH248" s="12"/>
    </row>
    <row r="249" spans="1:60" ht="28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BA249" s="12"/>
      <c r="BB249" s="12"/>
      <c r="BC249" s="12"/>
      <c r="BD249" s="12"/>
      <c r="BE249" s="12"/>
      <c r="BF249" s="12"/>
      <c r="BG249" s="12"/>
      <c r="BH249" s="12"/>
    </row>
    <row r="250" spans="1:60" ht="28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BA250" s="12"/>
      <c r="BB250" s="12"/>
      <c r="BC250" s="12"/>
      <c r="BD250" s="12"/>
      <c r="BE250" s="12"/>
      <c r="BF250" s="12"/>
      <c r="BG250" s="12"/>
      <c r="BH250" s="12"/>
    </row>
    <row r="251" spans="1:60" ht="28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BA251" s="12"/>
      <c r="BB251" s="12"/>
      <c r="BC251" s="12"/>
      <c r="BD251" s="12"/>
      <c r="BE251" s="12"/>
      <c r="BF251" s="12"/>
      <c r="BG251" s="12"/>
      <c r="BH251" s="12"/>
    </row>
    <row r="252" spans="1:60" ht="28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BA252" s="12"/>
      <c r="BB252" s="12"/>
      <c r="BC252" s="12"/>
      <c r="BD252" s="12"/>
      <c r="BE252" s="12"/>
      <c r="BF252" s="12"/>
      <c r="BG252" s="12"/>
      <c r="BH252" s="12"/>
    </row>
    <row r="253" spans="1:60" ht="28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BA253" s="12"/>
      <c r="BB253" s="12"/>
      <c r="BC253" s="12"/>
      <c r="BD253" s="12"/>
      <c r="BE253" s="12"/>
      <c r="BF253" s="12"/>
      <c r="BG253" s="12"/>
      <c r="BH253" s="12"/>
    </row>
    <row r="254" spans="1:60" ht="28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BA254" s="12"/>
      <c r="BB254" s="12"/>
      <c r="BC254" s="12"/>
      <c r="BD254" s="12"/>
      <c r="BE254" s="12"/>
      <c r="BF254" s="12"/>
      <c r="BG254" s="12"/>
      <c r="BH254" s="12"/>
    </row>
    <row r="255" spans="1:60" ht="28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BA255" s="12"/>
      <c r="BB255" s="12"/>
      <c r="BC255" s="12"/>
      <c r="BD255" s="12"/>
      <c r="BE255" s="12"/>
      <c r="BF255" s="12"/>
      <c r="BG255" s="12"/>
      <c r="BH255" s="12"/>
    </row>
    <row r="256" spans="1:60" ht="28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BA256" s="12"/>
      <c r="BB256" s="12"/>
      <c r="BC256" s="12"/>
      <c r="BD256" s="12"/>
      <c r="BE256" s="12"/>
      <c r="BF256" s="12"/>
      <c r="BG256" s="12"/>
      <c r="BH256" s="12"/>
    </row>
    <row r="257" spans="1:60" ht="28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BA257" s="12"/>
      <c r="BB257" s="12"/>
      <c r="BC257" s="12"/>
      <c r="BD257" s="12"/>
      <c r="BE257" s="12"/>
      <c r="BF257" s="12"/>
      <c r="BG257" s="12"/>
      <c r="BH257" s="12"/>
    </row>
    <row r="258" spans="1:60" ht="28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BA258" s="12"/>
      <c r="BB258" s="12"/>
      <c r="BC258" s="12"/>
      <c r="BD258" s="12"/>
      <c r="BE258" s="12"/>
      <c r="BF258" s="12"/>
      <c r="BG258" s="12"/>
      <c r="BH258" s="12"/>
    </row>
    <row r="259" spans="1:60" ht="28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BA259" s="12"/>
      <c r="BB259" s="12"/>
      <c r="BC259" s="12"/>
      <c r="BD259" s="12"/>
      <c r="BE259" s="12"/>
      <c r="BF259" s="12"/>
      <c r="BG259" s="12"/>
      <c r="BH259" s="12"/>
    </row>
    <row r="260" spans="1:60" ht="28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BA260" s="12"/>
      <c r="BB260" s="12"/>
      <c r="BC260" s="12"/>
      <c r="BD260" s="12"/>
      <c r="BE260" s="12"/>
      <c r="BF260" s="12"/>
      <c r="BG260" s="12"/>
      <c r="BH260" s="12"/>
    </row>
    <row r="261" spans="1:60" ht="28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BA261" s="12"/>
      <c r="BB261" s="12"/>
      <c r="BC261" s="12"/>
      <c r="BD261" s="12"/>
      <c r="BE261" s="12"/>
      <c r="BF261" s="12"/>
      <c r="BG261" s="12"/>
      <c r="BH261" s="12"/>
    </row>
    <row r="262" spans="1:60" ht="28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BA262" s="12"/>
      <c r="BB262" s="12"/>
      <c r="BC262" s="12"/>
      <c r="BD262" s="12"/>
      <c r="BE262" s="12"/>
      <c r="BF262" s="12"/>
      <c r="BG262" s="12"/>
      <c r="BH262" s="12"/>
    </row>
    <row r="263" spans="1:60" ht="28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BA263" s="12"/>
      <c r="BB263" s="12"/>
      <c r="BC263" s="12"/>
      <c r="BD263" s="12"/>
      <c r="BE263" s="12"/>
      <c r="BF263" s="12"/>
      <c r="BG263" s="12"/>
      <c r="BH263" s="12"/>
    </row>
    <row r="264" spans="1:60" ht="28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BA264" s="12"/>
      <c r="BB264" s="12"/>
      <c r="BC264" s="12"/>
      <c r="BD264" s="12"/>
      <c r="BE264" s="12"/>
      <c r="BF264" s="12"/>
      <c r="BG264" s="12"/>
      <c r="BH264" s="12"/>
    </row>
    <row r="265" spans="1:60" ht="28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BA265" s="12"/>
      <c r="BB265" s="12"/>
      <c r="BC265" s="12"/>
      <c r="BD265" s="12"/>
      <c r="BE265" s="12"/>
      <c r="BF265" s="12"/>
      <c r="BG265" s="12"/>
      <c r="BH265" s="12"/>
    </row>
    <row r="266" spans="1:60" ht="28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BA266" s="12"/>
      <c r="BB266" s="12"/>
      <c r="BC266" s="12"/>
      <c r="BD266" s="12"/>
      <c r="BE266" s="12"/>
      <c r="BF266" s="12"/>
      <c r="BG266" s="12"/>
      <c r="BH266" s="12"/>
    </row>
    <row r="267" spans="1:60" ht="28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BA267" s="12"/>
      <c r="BB267" s="12"/>
      <c r="BC267" s="12"/>
      <c r="BD267" s="12"/>
      <c r="BE267" s="12"/>
      <c r="BF267" s="12"/>
      <c r="BG267" s="12"/>
      <c r="BH267" s="12"/>
    </row>
    <row r="268" spans="1:60" ht="28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BA268" s="12"/>
      <c r="BB268" s="12"/>
      <c r="BC268" s="12"/>
      <c r="BD268" s="12"/>
      <c r="BE268" s="12"/>
      <c r="BF268" s="12"/>
      <c r="BG268" s="12"/>
      <c r="BH268" s="12"/>
    </row>
    <row r="269" spans="1:60" ht="28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BA269" s="12"/>
      <c r="BB269" s="12"/>
      <c r="BC269" s="12"/>
      <c r="BD269" s="12"/>
      <c r="BE269" s="12"/>
      <c r="BF269" s="12"/>
      <c r="BG269" s="12"/>
      <c r="BH269" s="12"/>
    </row>
    <row r="270" spans="1:60" ht="28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BA270" s="12"/>
      <c r="BB270" s="12"/>
      <c r="BC270" s="12"/>
      <c r="BD270" s="12"/>
      <c r="BE270" s="12"/>
      <c r="BF270" s="12"/>
      <c r="BG270" s="12"/>
      <c r="BH270" s="12"/>
    </row>
    <row r="271" spans="1:60" ht="28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BA271" s="12"/>
      <c r="BB271" s="12"/>
      <c r="BC271" s="12"/>
      <c r="BD271" s="12"/>
      <c r="BE271" s="12"/>
      <c r="BF271" s="12"/>
      <c r="BG271" s="12"/>
      <c r="BH271" s="12"/>
    </row>
    <row r="272" spans="1:60" ht="28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BA272" s="12"/>
      <c r="BB272" s="12"/>
      <c r="BC272" s="12"/>
      <c r="BD272" s="12"/>
      <c r="BE272" s="12"/>
      <c r="BF272" s="12"/>
      <c r="BG272" s="12"/>
      <c r="BH272" s="12"/>
    </row>
    <row r="273" spans="1:60" ht="28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BA273" s="12"/>
      <c r="BB273" s="12"/>
      <c r="BC273" s="12"/>
      <c r="BD273" s="12"/>
      <c r="BE273" s="12"/>
      <c r="BF273" s="12"/>
      <c r="BG273" s="12"/>
      <c r="BH273" s="12"/>
    </row>
    <row r="274" spans="1:60" ht="28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BA274" s="12"/>
      <c r="BB274" s="12"/>
      <c r="BC274" s="12"/>
      <c r="BD274" s="12"/>
      <c r="BE274" s="12"/>
      <c r="BF274" s="12"/>
      <c r="BG274" s="12"/>
      <c r="BH274" s="12"/>
    </row>
    <row r="275" spans="1:60" ht="28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BA275" s="12"/>
      <c r="BB275" s="12"/>
      <c r="BC275" s="12"/>
      <c r="BD275" s="12"/>
      <c r="BE275" s="12"/>
      <c r="BF275" s="12"/>
      <c r="BG275" s="12"/>
      <c r="BH275" s="12"/>
    </row>
    <row r="276" spans="1:60" ht="28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BA276" s="12"/>
      <c r="BB276" s="12"/>
      <c r="BC276" s="12"/>
      <c r="BD276" s="12"/>
      <c r="BE276" s="12"/>
      <c r="BF276" s="12"/>
      <c r="BG276" s="12"/>
      <c r="BH276" s="12"/>
    </row>
    <row r="277" spans="1:60" ht="28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BA277" s="12"/>
      <c r="BB277" s="12"/>
      <c r="BC277" s="12"/>
      <c r="BD277" s="12"/>
      <c r="BE277" s="12"/>
      <c r="BF277" s="12"/>
      <c r="BG277" s="12"/>
      <c r="BH277" s="12"/>
    </row>
    <row r="278" spans="1:60" ht="28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BA278" s="12"/>
      <c r="BB278" s="12"/>
      <c r="BC278" s="12"/>
      <c r="BD278" s="12"/>
      <c r="BE278" s="12"/>
      <c r="BF278" s="12"/>
      <c r="BG278" s="12"/>
      <c r="BH278" s="12"/>
    </row>
    <row r="279" spans="1:60" ht="28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BA279" s="12"/>
      <c r="BB279" s="12"/>
      <c r="BC279" s="12"/>
      <c r="BD279" s="12"/>
      <c r="BE279" s="12"/>
      <c r="BF279" s="12"/>
      <c r="BG279" s="12"/>
      <c r="BH279" s="12"/>
    </row>
    <row r="280" spans="1:60" ht="28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BA280" s="12"/>
      <c r="BB280" s="12"/>
      <c r="BC280" s="12"/>
      <c r="BD280" s="12"/>
      <c r="BE280" s="12"/>
      <c r="BF280" s="12"/>
      <c r="BG280" s="12"/>
      <c r="BH280" s="12"/>
    </row>
    <row r="281" spans="1:60" ht="28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BA281" s="12"/>
      <c r="BB281" s="12"/>
      <c r="BC281" s="12"/>
      <c r="BD281" s="12"/>
      <c r="BE281" s="12"/>
      <c r="BF281" s="12"/>
      <c r="BG281" s="12"/>
      <c r="BH281" s="12"/>
    </row>
    <row r="282" spans="1:60" ht="28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BA282" s="12"/>
      <c r="BB282" s="12"/>
      <c r="BC282" s="12"/>
      <c r="BD282" s="12"/>
      <c r="BE282" s="12"/>
      <c r="BF282" s="12"/>
      <c r="BG282" s="12"/>
      <c r="BH282" s="12"/>
    </row>
    <row r="283" spans="1:60" ht="28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BA283" s="12"/>
      <c r="BB283" s="12"/>
      <c r="BC283" s="12"/>
      <c r="BD283" s="12"/>
      <c r="BE283" s="12"/>
      <c r="BF283" s="12"/>
      <c r="BG283" s="12"/>
      <c r="BH283" s="12"/>
    </row>
    <row r="284" spans="1:60" ht="28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BA284" s="12"/>
      <c r="BB284" s="12"/>
      <c r="BC284" s="12"/>
      <c r="BD284" s="12"/>
      <c r="BE284" s="12"/>
      <c r="BF284" s="12"/>
      <c r="BG284" s="12"/>
      <c r="BH284" s="12"/>
    </row>
    <row r="285" spans="1:60" ht="28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BA285" s="12"/>
      <c r="BB285" s="12"/>
      <c r="BC285" s="12"/>
      <c r="BD285" s="12"/>
      <c r="BE285" s="12"/>
      <c r="BF285" s="12"/>
      <c r="BG285" s="12"/>
      <c r="BH285" s="12"/>
    </row>
    <row r="286" spans="1:60" ht="28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BA286" s="12"/>
      <c r="BB286" s="12"/>
      <c r="BC286" s="12"/>
      <c r="BD286" s="12"/>
      <c r="BE286" s="12"/>
      <c r="BF286" s="12"/>
      <c r="BG286" s="12"/>
      <c r="BH286" s="12"/>
    </row>
    <row r="287" spans="1:60" ht="28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BA287" s="12"/>
      <c r="BB287" s="12"/>
      <c r="BC287" s="12"/>
      <c r="BD287" s="12"/>
      <c r="BE287" s="12"/>
      <c r="BF287" s="12"/>
      <c r="BG287" s="12"/>
      <c r="BH287" s="12"/>
    </row>
    <row r="288" spans="1:60" ht="28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BA288" s="12"/>
      <c r="BB288" s="12"/>
      <c r="BC288" s="12"/>
      <c r="BD288" s="12"/>
      <c r="BE288" s="12"/>
      <c r="BF288" s="12"/>
      <c r="BG288" s="12"/>
      <c r="BH288" s="12"/>
    </row>
    <row r="289" spans="1:60" ht="28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BA289" s="12"/>
      <c r="BB289" s="12"/>
      <c r="BC289" s="12"/>
      <c r="BD289" s="12"/>
      <c r="BE289" s="12"/>
      <c r="BF289" s="12"/>
      <c r="BG289" s="12"/>
      <c r="BH289" s="12"/>
    </row>
    <row r="290" spans="1:60" ht="28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BA290" s="12"/>
      <c r="BB290" s="12"/>
      <c r="BC290" s="12"/>
      <c r="BD290" s="12"/>
      <c r="BE290" s="12"/>
      <c r="BF290" s="12"/>
      <c r="BG290" s="12"/>
      <c r="BH290" s="12"/>
    </row>
    <row r="291" spans="1:60" ht="28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BA291" s="12"/>
      <c r="BB291" s="12"/>
      <c r="BC291" s="12"/>
      <c r="BD291" s="12"/>
      <c r="BE291" s="12"/>
      <c r="BF291" s="12"/>
      <c r="BG291" s="12"/>
      <c r="BH291" s="12"/>
    </row>
    <row r="292" spans="1:60" ht="28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BA292" s="12"/>
      <c r="BB292" s="12"/>
      <c r="BC292" s="12"/>
      <c r="BD292" s="12"/>
      <c r="BE292" s="12"/>
      <c r="BF292" s="12"/>
      <c r="BG292" s="12"/>
      <c r="BH292" s="12"/>
    </row>
    <row r="293" spans="1:60" ht="28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BA293" s="12"/>
      <c r="BB293" s="12"/>
      <c r="BC293" s="12"/>
      <c r="BD293" s="12"/>
      <c r="BE293" s="12"/>
      <c r="BF293" s="12"/>
      <c r="BG293" s="12"/>
      <c r="BH293" s="12"/>
    </row>
    <row r="294" spans="1:60" ht="28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BA294" s="12"/>
      <c r="BB294" s="12"/>
      <c r="BC294" s="12"/>
      <c r="BD294" s="12"/>
      <c r="BE294" s="12"/>
      <c r="BF294" s="12"/>
      <c r="BG294" s="12"/>
      <c r="BH294" s="12"/>
    </row>
    <row r="295" spans="1:60" ht="28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BA295" s="12"/>
      <c r="BB295" s="12"/>
      <c r="BC295" s="12"/>
      <c r="BD295" s="12"/>
      <c r="BE295" s="12"/>
      <c r="BF295" s="12"/>
      <c r="BG295" s="12"/>
      <c r="BH295" s="12"/>
    </row>
    <row r="296" spans="1:60" ht="28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BA296" s="12"/>
      <c r="BB296" s="12"/>
      <c r="BC296" s="12"/>
      <c r="BD296" s="12"/>
      <c r="BE296" s="12"/>
      <c r="BF296" s="12"/>
      <c r="BG296" s="12"/>
      <c r="BH296" s="12"/>
    </row>
    <row r="297" spans="1:60" ht="28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BA297" s="12"/>
      <c r="BB297" s="12"/>
      <c r="BC297" s="12"/>
      <c r="BD297" s="12"/>
      <c r="BE297" s="12"/>
      <c r="BF297" s="12"/>
      <c r="BG297" s="12"/>
      <c r="BH297" s="12"/>
    </row>
    <row r="298" spans="1:60" ht="28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BA298" s="12"/>
      <c r="BB298" s="12"/>
      <c r="BC298" s="12"/>
      <c r="BD298" s="12"/>
      <c r="BE298" s="12"/>
      <c r="BF298" s="12"/>
      <c r="BG298" s="12"/>
      <c r="BH298" s="12"/>
    </row>
    <row r="299" spans="1:60" ht="28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BA299" s="12"/>
      <c r="BB299" s="12"/>
      <c r="BC299" s="12"/>
      <c r="BD299" s="12"/>
      <c r="BE299" s="12"/>
      <c r="BF299" s="12"/>
      <c r="BG299" s="12"/>
      <c r="BH299" s="12"/>
    </row>
    <row r="300" spans="1:60" ht="28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BA300" s="12"/>
      <c r="BB300" s="12"/>
      <c r="BC300" s="12"/>
      <c r="BD300" s="12"/>
      <c r="BE300" s="12"/>
      <c r="BF300" s="12"/>
      <c r="BG300" s="12"/>
      <c r="BH300" s="12"/>
    </row>
    <row r="301" spans="1:60" ht="28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BA301" s="12"/>
      <c r="BB301" s="12"/>
      <c r="BC301" s="12"/>
      <c r="BD301" s="12"/>
      <c r="BE301" s="12"/>
      <c r="BF301" s="12"/>
      <c r="BG301" s="12"/>
      <c r="BH301" s="12"/>
    </row>
    <row r="302" spans="1:60" ht="28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BA302" s="12"/>
      <c r="BB302" s="12"/>
      <c r="BC302" s="12"/>
      <c r="BD302" s="12"/>
      <c r="BE302" s="12"/>
      <c r="BF302" s="12"/>
      <c r="BG302" s="12"/>
      <c r="BH302" s="12"/>
    </row>
    <row r="303" spans="1:60" ht="28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BA303" s="12"/>
      <c r="BB303" s="12"/>
      <c r="BC303" s="12"/>
      <c r="BD303" s="12"/>
      <c r="BE303" s="12"/>
      <c r="BF303" s="12"/>
      <c r="BG303" s="12"/>
      <c r="BH303" s="12"/>
    </row>
    <row r="304" spans="1:60" ht="28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BA304" s="12"/>
      <c r="BB304" s="12"/>
      <c r="BC304" s="12"/>
      <c r="BD304" s="12"/>
      <c r="BE304" s="12"/>
      <c r="BF304" s="12"/>
      <c r="BG304" s="12"/>
      <c r="BH304" s="12"/>
    </row>
    <row r="305" spans="1:60" ht="28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BA305" s="12"/>
      <c r="BB305" s="12"/>
      <c r="BC305" s="12"/>
      <c r="BD305" s="12"/>
      <c r="BE305" s="12"/>
      <c r="BF305" s="12"/>
      <c r="BG305" s="12"/>
      <c r="BH305" s="12"/>
    </row>
    <row r="306" spans="1:60" ht="28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BA306" s="12"/>
      <c r="BB306" s="12"/>
      <c r="BC306" s="12"/>
      <c r="BD306" s="12"/>
      <c r="BE306" s="12"/>
      <c r="BF306" s="12"/>
      <c r="BG306" s="12"/>
      <c r="BH306" s="12"/>
    </row>
    <row r="307" spans="1:60" ht="28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BA307" s="12"/>
      <c r="BB307" s="12"/>
      <c r="BC307" s="12"/>
      <c r="BD307" s="12"/>
      <c r="BE307" s="12"/>
      <c r="BF307" s="12"/>
      <c r="BG307" s="12"/>
      <c r="BH307" s="12"/>
    </row>
    <row r="308" spans="1:60" ht="28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BA308" s="12"/>
      <c r="BB308" s="12"/>
      <c r="BC308" s="12"/>
      <c r="BD308" s="12"/>
      <c r="BE308" s="12"/>
      <c r="BF308" s="12"/>
      <c r="BG308" s="12"/>
      <c r="BH308" s="12"/>
    </row>
    <row r="309" spans="1:60" ht="28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BA309" s="12"/>
      <c r="BB309" s="12"/>
      <c r="BC309" s="12"/>
      <c r="BD309" s="12"/>
      <c r="BE309" s="12"/>
      <c r="BF309" s="12"/>
      <c r="BG309" s="12"/>
      <c r="BH309" s="12"/>
    </row>
    <row r="310" spans="1:60" ht="28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BA310" s="12"/>
      <c r="BB310" s="12"/>
      <c r="BC310" s="12"/>
      <c r="BD310" s="12"/>
      <c r="BE310" s="12"/>
      <c r="BF310" s="12"/>
      <c r="BG310" s="12"/>
      <c r="BH310" s="12"/>
    </row>
    <row r="311" spans="1:60" ht="28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BA311" s="12"/>
      <c r="BB311" s="12"/>
      <c r="BC311" s="12"/>
      <c r="BD311" s="12"/>
      <c r="BE311" s="12"/>
      <c r="BF311" s="12"/>
      <c r="BG311" s="12"/>
      <c r="BH311" s="12"/>
    </row>
    <row r="312" spans="1:60" ht="28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BA312" s="12"/>
      <c r="BB312" s="12"/>
      <c r="BC312" s="12"/>
      <c r="BD312" s="12"/>
      <c r="BE312" s="12"/>
      <c r="BF312" s="12"/>
      <c r="BG312" s="12"/>
      <c r="BH312" s="12"/>
    </row>
    <row r="313" spans="1:60" ht="28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BA313" s="12"/>
      <c r="BB313" s="12"/>
      <c r="BC313" s="12"/>
      <c r="BD313" s="12"/>
      <c r="BE313" s="12"/>
      <c r="BF313" s="12"/>
      <c r="BG313" s="12"/>
      <c r="BH313" s="12"/>
    </row>
    <row r="314" spans="1:60" ht="28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BA314" s="12"/>
      <c r="BB314" s="12"/>
      <c r="BC314" s="12"/>
      <c r="BD314" s="12"/>
      <c r="BE314" s="12"/>
      <c r="BF314" s="12"/>
      <c r="BG314" s="12"/>
      <c r="BH314" s="12"/>
    </row>
    <row r="315" spans="1:60" ht="28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BA315" s="12"/>
      <c r="BB315" s="12"/>
      <c r="BC315" s="12"/>
      <c r="BD315" s="12"/>
      <c r="BE315" s="12"/>
      <c r="BF315" s="12"/>
      <c r="BG315" s="12"/>
      <c r="BH315" s="12"/>
    </row>
    <row r="316" spans="1:60" ht="28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BA316" s="12"/>
      <c r="BB316" s="12"/>
      <c r="BC316" s="12"/>
      <c r="BD316" s="12"/>
      <c r="BE316" s="12"/>
      <c r="BF316" s="12"/>
      <c r="BG316" s="12"/>
      <c r="BH316" s="12"/>
    </row>
    <row r="317" spans="1:60" ht="28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BA317" s="12"/>
      <c r="BB317" s="12"/>
      <c r="BC317" s="12"/>
      <c r="BD317" s="12"/>
      <c r="BE317" s="12"/>
      <c r="BF317" s="12"/>
      <c r="BG317" s="12"/>
      <c r="BH317" s="12"/>
    </row>
    <row r="318" spans="1:60" ht="28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BA318" s="12"/>
      <c r="BB318" s="12"/>
      <c r="BC318" s="12"/>
      <c r="BD318" s="12"/>
      <c r="BE318" s="12"/>
      <c r="BF318" s="12"/>
      <c r="BG318" s="12"/>
      <c r="BH318" s="12"/>
    </row>
    <row r="319" spans="1:60" ht="28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BA319" s="12"/>
      <c r="BB319" s="12"/>
      <c r="BC319" s="12"/>
      <c r="BD319" s="12"/>
      <c r="BE319" s="12"/>
      <c r="BF319" s="12"/>
      <c r="BG319" s="12"/>
      <c r="BH319" s="12"/>
    </row>
    <row r="320" spans="1:60" ht="28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BA320" s="12"/>
      <c r="BB320" s="12"/>
      <c r="BC320" s="12"/>
      <c r="BD320" s="12"/>
      <c r="BE320" s="12"/>
      <c r="BF320" s="12"/>
      <c r="BG320" s="12"/>
      <c r="BH320" s="12"/>
    </row>
    <row r="321" spans="1:60" ht="28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BA321" s="12"/>
      <c r="BB321" s="12"/>
      <c r="BC321" s="12"/>
      <c r="BD321" s="12"/>
      <c r="BE321" s="12"/>
      <c r="BF321" s="12"/>
      <c r="BG321" s="12"/>
      <c r="BH321" s="12"/>
    </row>
    <row r="322" spans="1:60" ht="28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BA322" s="12"/>
      <c r="BB322" s="12"/>
      <c r="BC322" s="12"/>
      <c r="BD322" s="12"/>
      <c r="BE322" s="12"/>
      <c r="BF322" s="12"/>
      <c r="BG322" s="12"/>
      <c r="BH322" s="12"/>
    </row>
    <row r="323" spans="1:60" ht="28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BA323" s="12"/>
      <c r="BB323" s="12"/>
      <c r="BC323" s="12"/>
      <c r="BD323" s="12"/>
      <c r="BE323" s="12"/>
      <c r="BF323" s="12"/>
      <c r="BG323" s="12"/>
      <c r="BH323" s="12"/>
    </row>
    <row r="324" spans="1:60" ht="28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BA324" s="12"/>
      <c r="BB324" s="12"/>
      <c r="BC324" s="12"/>
      <c r="BD324" s="12"/>
      <c r="BE324" s="12"/>
      <c r="BF324" s="12"/>
      <c r="BG324" s="12"/>
      <c r="BH324" s="12"/>
    </row>
    <row r="325" spans="1:60" ht="28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BA325" s="12"/>
      <c r="BB325" s="12"/>
      <c r="BC325" s="12"/>
      <c r="BD325" s="12"/>
      <c r="BE325" s="12"/>
      <c r="BF325" s="12"/>
      <c r="BG325" s="12"/>
      <c r="BH325" s="12"/>
    </row>
    <row r="326" spans="1:60" ht="28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BA326" s="12"/>
      <c r="BB326" s="12"/>
      <c r="BC326" s="12"/>
      <c r="BD326" s="12"/>
      <c r="BE326" s="12"/>
      <c r="BF326" s="12"/>
      <c r="BG326" s="12"/>
      <c r="BH326" s="12"/>
    </row>
    <row r="327" spans="1:60" ht="28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BA327" s="12"/>
      <c r="BB327" s="12"/>
      <c r="BC327" s="12"/>
      <c r="BD327" s="12"/>
      <c r="BE327" s="12"/>
      <c r="BF327" s="12"/>
      <c r="BG327" s="12"/>
      <c r="BH327" s="12"/>
    </row>
    <row r="328" spans="1:60" ht="28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BA328" s="12"/>
      <c r="BB328" s="12"/>
      <c r="BC328" s="12"/>
      <c r="BD328" s="12"/>
      <c r="BE328" s="12"/>
      <c r="BF328" s="12"/>
      <c r="BG328" s="12"/>
      <c r="BH328" s="12"/>
    </row>
    <row r="329" spans="1:60" ht="28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BA329" s="12"/>
      <c r="BB329" s="12"/>
      <c r="BC329" s="12"/>
      <c r="BD329" s="12"/>
      <c r="BE329" s="12"/>
      <c r="BF329" s="12"/>
      <c r="BG329" s="12"/>
      <c r="BH329" s="12"/>
    </row>
    <row r="330" spans="1:60" ht="28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BA330" s="12"/>
      <c r="BB330" s="12"/>
      <c r="BC330" s="12"/>
      <c r="BD330" s="12"/>
      <c r="BE330" s="12"/>
      <c r="BF330" s="12"/>
      <c r="BG330" s="12"/>
      <c r="BH330" s="12"/>
    </row>
    <row r="331" spans="1:60" ht="28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BA331" s="12"/>
      <c r="BB331" s="12"/>
      <c r="BC331" s="12"/>
      <c r="BD331" s="12"/>
      <c r="BE331" s="12"/>
      <c r="BF331" s="12"/>
      <c r="BG331" s="12"/>
      <c r="BH331" s="12"/>
    </row>
    <row r="332" spans="1:60" ht="28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BA332" s="12"/>
      <c r="BB332" s="12"/>
      <c r="BC332" s="12"/>
      <c r="BD332" s="12"/>
      <c r="BE332" s="12"/>
      <c r="BF332" s="12"/>
      <c r="BG332" s="12"/>
      <c r="BH332" s="12"/>
    </row>
    <row r="333" spans="1:60" ht="28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BA333" s="12"/>
      <c r="BB333" s="12"/>
      <c r="BC333" s="12"/>
      <c r="BD333" s="12"/>
      <c r="BE333" s="12"/>
      <c r="BF333" s="12"/>
      <c r="BG333" s="12"/>
      <c r="BH333" s="12"/>
    </row>
    <row r="334" spans="1:60" ht="28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BA334" s="12"/>
      <c r="BB334" s="12"/>
      <c r="BC334" s="12"/>
      <c r="BD334" s="12"/>
      <c r="BE334" s="12"/>
      <c r="BF334" s="12"/>
      <c r="BG334" s="12"/>
      <c r="BH334" s="12"/>
    </row>
    <row r="335" spans="1:60" ht="28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BA335" s="12"/>
      <c r="BB335" s="12"/>
      <c r="BC335" s="12"/>
      <c r="BD335" s="12"/>
      <c r="BE335" s="12"/>
      <c r="BF335" s="12"/>
      <c r="BG335" s="12"/>
      <c r="BH335" s="12"/>
    </row>
    <row r="336" spans="1:60" ht="28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BA336" s="12"/>
      <c r="BB336" s="12"/>
      <c r="BC336" s="12"/>
      <c r="BD336" s="12"/>
      <c r="BE336" s="12"/>
      <c r="BF336" s="12"/>
      <c r="BG336" s="12"/>
      <c r="BH336" s="12"/>
    </row>
    <row r="337" spans="1:60" ht="28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BA337" s="12"/>
      <c r="BB337" s="12"/>
      <c r="BC337" s="12"/>
      <c r="BD337" s="12"/>
      <c r="BE337" s="12"/>
      <c r="BF337" s="12"/>
      <c r="BG337" s="12"/>
      <c r="BH337" s="12"/>
    </row>
    <row r="338" spans="1:60" ht="28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BA338" s="12"/>
      <c r="BB338" s="12"/>
      <c r="BC338" s="12"/>
      <c r="BD338" s="12"/>
      <c r="BE338" s="12"/>
      <c r="BF338" s="12"/>
      <c r="BG338" s="12"/>
      <c r="BH338" s="12"/>
    </row>
    <row r="339" spans="1:60" ht="28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BA339" s="12"/>
      <c r="BB339" s="12"/>
      <c r="BC339" s="12"/>
      <c r="BD339" s="12"/>
      <c r="BE339" s="12"/>
      <c r="BF339" s="12"/>
      <c r="BG339" s="12"/>
      <c r="BH339" s="12"/>
    </row>
    <row r="340" spans="1:60" ht="28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BA340" s="12"/>
      <c r="BB340" s="12"/>
      <c r="BC340" s="12"/>
      <c r="BD340" s="12"/>
      <c r="BE340" s="12"/>
      <c r="BF340" s="12"/>
      <c r="BG340" s="12"/>
      <c r="BH340" s="12"/>
    </row>
    <row r="341" spans="1:60" ht="28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BA341" s="12"/>
      <c r="BB341" s="12"/>
      <c r="BC341" s="12"/>
      <c r="BD341" s="12"/>
      <c r="BE341" s="12"/>
      <c r="BF341" s="12"/>
      <c r="BG341" s="12"/>
      <c r="BH341" s="12"/>
    </row>
    <row r="342" spans="1:60" ht="28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BA342" s="12"/>
      <c r="BB342" s="12"/>
      <c r="BC342" s="12"/>
      <c r="BD342" s="12"/>
      <c r="BE342" s="12"/>
      <c r="BF342" s="12"/>
      <c r="BG342" s="12"/>
      <c r="BH342" s="12"/>
    </row>
    <row r="343" spans="1:60" ht="28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BA343" s="12"/>
      <c r="BB343" s="12"/>
      <c r="BC343" s="12"/>
      <c r="BD343" s="12"/>
      <c r="BE343" s="12"/>
      <c r="BF343" s="12"/>
      <c r="BG343" s="12"/>
      <c r="BH343" s="12"/>
    </row>
    <row r="344" spans="1:60" ht="28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BA344" s="12"/>
      <c r="BB344" s="12"/>
      <c r="BC344" s="12"/>
      <c r="BD344" s="12"/>
      <c r="BE344" s="12"/>
      <c r="BF344" s="12"/>
      <c r="BG344" s="12"/>
      <c r="BH344" s="12"/>
    </row>
    <row r="345" spans="1:60" ht="28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BA345" s="12"/>
      <c r="BB345" s="12"/>
      <c r="BC345" s="12"/>
      <c r="BD345" s="12"/>
      <c r="BE345" s="12"/>
      <c r="BF345" s="12"/>
      <c r="BG345" s="12"/>
      <c r="BH345" s="12"/>
    </row>
    <row r="346" spans="1:60" ht="28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BA346" s="12"/>
      <c r="BB346" s="12"/>
      <c r="BC346" s="12"/>
      <c r="BD346" s="12"/>
      <c r="BE346" s="12"/>
      <c r="BF346" s="12"/>
      <c r="BG346" s="12"/>
      <c r="BH346" s="12"/>
    </row>
    <row r="347" spans="1:60" ht="28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BA347" s="12"/>
      <c r="BB347" s="12"/>
      <c r="BC347" s="12"/>
      <c r="BD347" s="12"/>
      <c r="BE347" s="12"/>
      <c r="BF347" s="12"/>
      <c r="BG347" s="12"/>
      <c r="BH347" s="12"/>
    </row>
    <row r="348" spans="1:60" ht="28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BA348" s="12"/>
      <c r="BB348" s="12"/>
      <c r="BC348" s="12"/>
      <c r="BD348" s="12"/>
      <c r="BE348" s="12"/>
      <c r="BF348" s="12"/>
      <c r="BG348" s="12"/>
      <c r="BH348" s="12"/>
    </row>
    <row r="349" spans="1:60" ht="28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BA349" s="12"/>
      <c r="BB349" s="12"/>
      <c r="BC349" s="12"/>
      <c r="BD349" s="12"/>
      <c r="BE349" s="12"/>
      <c r="BF349" s="12"/>
      <c r="BG349" s="12"/>
      <c r="BH349" s="12"/>
    </row>
    <row r="350" spans="1:60" ht="28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BA350" s="12"/>
      <c r="BB350" s="12"/>
      <c r="BC350" s="12"/>
      <c r="BD350" s="12"/>
      <c r="BE350" s="12"/>
      <c r="BF350" s="12"/>
      <c r="BG350" s="12"/>
      <c r="BH350" s="12"/>
    </row>
    <row r="351" spans="1:60" ht="28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BA351" s="12"/>
      <c r="BB351" s="12"/>
      <c r="BC351" s="12"/>
      <c r="BD351" s="12"/>
      <c r="BE351" s="12"/>
      <c r="BF351" s="12"/>
      <c r="BG351" s="12"/>
      <c r="BH351" s="12"/>
    </row>
    <row r="352" spans="1:60" ht="28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BA352" s="12"/>
      <c r="BB352" s="12"/>
      <c r="BC352" s="12"/>
      <c r="BD352" s="12"/>
      <c r="BE352" s="12"/>
      <c r="BF352" s="12"/>
      <c r="BG352" s="12"/>
      <c r="BH352" s="12"/>
    </row>
    <row r="353" spans="1:60" ht="28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BA353" s="12"/>
      <c r="BB353" s="12"/>
      <c r="BC353" s="12"/>
      <c r="BD353" s="12"/>
      <c r="BE353" s="12"/>
      <c r="BF353" s="12"/>
      <c r="BG353" s="12"/>
      <c r="BH353" s="12"/>
    </row>
    <row r="354" spans="1:60" ht="28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BA354" s="12"/>
      <c r="BB354" s="12"/>
      <c r="BC354" s="12"/>
      <c r="BD354" s="12"/>
      <c r="BE354" s="12"/>
      <c r="BF354" s="12"/>
      <c r="BG354" s="12"/>
      <c r="BH354" s="12"/>
    </row>
    <row r="355" spans="1:60" ht="28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BA355" s="12"/>
      <c r="BB355" s="12"/>
      <c r="BC355" s="12"/>
      <c r="BD355" s="12"/>
      <c r="BE355" s="12"/>
      <c r="BF355" s="12"/>
      <c r="BG355" s="12"/>
      <c r="BH355" s="12"/>
    </row>
    <row r="356" spans="1:60" ht="28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BA356" s="12"/>
      <c r="BB356" s="12"/>
      <c r="BC356" s="12"/>
      <c r="BD356" s="12"/>
      <c r="BE356" s="12"/>
      <c r="BF356" s="12"/>
      <c r="BG356" s="12"/>
      <c r="BH356" s="12"/>
    </row>
    <row r="357" spans="1:60" ht="28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BA357" s="12"/>
      <c r="BB357" s="12"/>
      <c r="BC357" s="12"/>
      <c r="BD357" s="12"/>
      <c r="BE357" s="12"/>
      <c r="BF357" s="12"/>
      <c r="BG357" s="12"/>
      <c r="BH357" s="12"/>
    </row>
    <row r="358" spans="1:60" ht="28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BA358" s="12"/>
      <c r="BB358" s="12"/>
      <c r="BC358" s="12"/>
      <c r="BD358" s="12"/>
      <c r="BE358" s="12"/>
      <c r="BF358" s="12"/>
      <c r="BG358" s="12"/>
      <c r="BH358" s="12"/>
    </row>
    <row r="359" spans="1:60" ht="28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BA359" s="12"/>
      <c r="BB359" s="12"/>
      <c r="BC359" s="12"/>
      <c r="BD359" s="12"/>
      <c r="BE359" s="12"/>
      <c r="BF359" s="12"/>
      <c r="BG359" s="12"/>
      <c r="BH359" s="12"/>
    </row>
    <row r="360" spans="1:60" ht="28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BA360" s="12"/>
      <c r="BB360" s="12"/>
      <c r="BC360" s="12"/>
      <c r="BD360" s="12"/>
      <c r="BE360" s="12"/>
      <c r="BF360" s="12"/>
      <c r="BG360" s="12"/>
      <c r="BH360" s="12"/>
    </row>
    <row r="361" spans="1:60" ht="28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BA361" s="12"/>
      <c r="BB361" s="12"/>
      <c r="BC361" s="12"/>
      <c r="BD361" s="12"/>
      <c r="BE361" s="12"/>
      <c r="BF361" s="12"/>
      <c r="BG361" s="12"/>
      <c r="BH361" s="12"/>
    </row>
    <row r="362" spans="1:60" ht="28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BA362" s="12"/>
      <c r="BB362" s="12"/>
      <c r="BC362" s="12"/>
      <c r="BD362" s="12"/>
      <c r="BE362" s="12"/>
      <c r="BF362" s="12"/>
      <c r="BG362" s="12"/>
      <c r="BH362" s="12"/>
    </row>
    <row r="363" spans="1:60" ht="28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BA363" s="12"/>
      <c r="BB363" s="12"/>
      <c r="BC363" s="12"/>
      <c r="BD363" s="12"/>
      <c r="BE363" s="12"/>
      <c r="BF363" s="12"/>
      <c r="BG363" s="12"/>
      <c r="BH363" s="12"/>
    </row>
    <row r="364" spans="1:60" ht="28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BA364" s="12"/>
      <c r="BB364" s="12"/>
      <c r="BC364" s="12"/>
      <c r="BD364" s="12"/>
      <c r="BE364" s="12"/>
      <c r="BF364" s="12"/>
      <c r="BG364" s="12"/>
      <c r="BH364" s="12"/>
    </row>
    <row r="365" spans="1:60" ht="28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BA365" s="12"/>
      <c r="BB365" s="12"/>
      <c r="BC365" s="12"/>
      <c r="BD365" s="12"/>
      <c r="BE365" s="12"/>
      <c r="BF365" s="12"/>
      <c r="BG365" s="12"/>
      <c r="BH365" s="12"/>
    </row>
    <row r="366" spans="1:60" ht="28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BA366" s="12"/>
      <c r="BB366" s="12"/>
      <c r="BC366" s="12"/>
      <c r="BD366" s="12"/>
      <c r="BE366" s="12"/>
      <c r="BF366" s="12"/>
      <c r="BG366" s="12"/>
      <c r="BH366" s="12"/>
    </row>
    <row r="367" spans="1:60" ht="28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BA367" s="12"/>
      <c r="BB367" s="12"/>
      <c r="BC367" s="12"/>
      <c r="BD367" s="12"/>
      <c r="BE367" s="12"/>
      <c r="BF367" s="12"/>
      <c r="BG367" s="12"/>
      <c r="BH367" s="12"/>
    </row>
    <row r="368" spans="1:60" ht="28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BA368" s="12"/>
      <c r="BB368" s="12"/>
      <c r="BC368" s="12"/>
      <c r="BD368" s="12"/>
      <c r="BE368" s="12"/>
      <c r="BF368" s="12"/>
      <c r="BG368" s="12"/>
      <c r="BH368" s="12"/>
    </row>
    <row r="369" spans="1:60" ht="28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BA369" s="12"/>
      <c r="BB369" s="12"/>
      <c r="BC369" s="12"/>
      <c r="BD369" s="12"/>
      <c r="BE369" s="12"/>
      <c r="BF369" s="12"/>
      <c r="BG369" s="12"/>
      <c r="BH369" s="12"/>
    </row>
    <row r="370" spans="1:60" ht="28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BA370" s="12"/>
      <c r="BB370" s="12"/>
      <c r="BC370" s="12"/>
      <c r="BD370" s="12"/>
      <c r="BE370" s="12"/>
      <c r="BF370" s="12"/>
      <c r="BG370" s="12"/>
      <c r="BH370" s="12"/>
    </row>
    <row r="371" spans="1:60" ht="28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BA371" s="12"/>
      <c r="BB371" s="12"/>
      <c r="BC371" s="12"/>
      <c r="BD371" s="12"/>
      <c r="BE371" s="12"/>
      <c r="BF371" s="12"/>
      <c r="BG371" s="12"/>
      <c r="BH371" s="12"/>
    </row>
    <row r="372" spans="1:60" ht="28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BA372" s="12"/>
      <c r="BB372" s="12"/>
      <c r="BC372" s="12"/>
      <c r="BD372" s="12"/>
      <c r="BE372" s="12"/>
      <c r="BF372" s="12"/>
      <c r="BG372" s="12"/>
      <c r="BH372" s="12"/>
    </row>
    <row r="373" spans="1:60" ht="28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BA373" s="12"/>
      <c r="BB373" s="12"/>
      <c r="BC373" s="12"/>
      <c r="BD373" s="12"/>
      <c r="BE373" s="12"/>
      <c r="BF373" s="12"/>
      <c r="BG373" s="12"/>
      <c r="BH373" s="12"/>
    </row>
    <row r="374" spans="1:60" ht="28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BA374" s="12"/>
      <c r="BB374" s="12"/>
      <c r="BC374" s="12"/>
      <c r="BD374" s="12"/>
      <c r="BE374" s="12"/>
      <c r="BF374" s="12"/>
      <c r="BG374" s="12"/>
      <c r="BH374" s="12"/>
    </row>
    <row r="375" spans="1:60" ht="28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BA375" s="12"/>
      <c r="BB375" s="12"/>
      <c r="BC375" s="12"/>
      <c r="BD375" s="12"/>
      <c r="BE375" s="12"/>
      <c r="BF375" s="12"/>
      <c r="BG375" s="12"/>
      <c r="BH375" s="12"/>
    </row>
    <row r="376" spans="1:60" ht="28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BA376" s="12"/>
      <c r="BB376" s="12"/>
      <c r="BC376" s="12"/>
      <c r="BD376" s="12"/>
      <c r="BE376" s="12"/>
      <c r="BF376" s="12"/>
      <c r="BG376" s="12"/>
      <c r="BH376" s="12"/>
    </row>
    <row r="377" spans="1:60" ht="28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BA377" s="12"/>
      <c r="BB377" s="12"/>
      <c r="BC377" s="12"/>
      <c r="BD377" s="12"/>
      <c r="BE377" s="12"/>
      <c r="BF377" s="12"/>
      <c r="BG377" s="12"/>
      <c r="BH377" s="12"/>
    </row>
    <row r="378" spans="1:60" ht="28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BA378" s="12"/>
      <c r="BB378" s="12"/>
      <c r="BC378" s="12"/>
      <c r="BD378" s="12"/>
      <c r="BE378" s="12"/>
      <c r="BF378" s="12"/>
      <c r="BG378" s="12"/>
      <c r="BH378" s="12"/>
    </row>
    <row r="379" spans="1:60" ht="28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BA379" s="12"/>
      <c r="BB379" s="12"/>
      <c r="BC379" s="12"/>
      <c r="BD379" s="12"/>
      <c r="BE379" s="12"/>
      <c r="BF379" s="12"/>
      <c r="BG379" s="12"/>
      <c r="BH379" s="12"/>
    </row>
    <row r="380" spans="1:60" ht="28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BA380" s="12"/>
      <c r="BB380" s="12"/>
      <c r="BC380" s="12"/>
      <c r="BD380" s="12"/>
      <c r="BE380" s="12"/>
      <c r="BF380" s="12"/>
      <c r="BG380" s="12"/>
      <c r="BH380" s="12"/>
    </row>
    <row r="381" spans="1:60" ht="28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BA381" s="12"/>
      <c r="BB381" s="12"/>
      <c r="BC381" s="12"/>
      <c r="BD381" s="12"/>
      <c r="BE381" s="12"/>
      <c r="BF381" s="12"/>
      <c r="BG381" s="12"/>
      <c r="BH381" s="12"/>
    </row>
    <row r="382" spans="1:60" ht="28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BA382" s="12"/>
      <c r="BB382" s="12"/>
      <c r="BC382" s="12"/>
      <c r="BD382" s="12"/>
      <c r="BE382" s="12"/>
      <c r="BF382" s="12"/>
      <c r="BG382" s="12"/>
      <c r="BH382" s="12"/>
    </row>
    <row r="383" spans="1:60" ht="28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BA383" s="12"/>
      <c r="BB383" s="12"/>
      <c r="BC383" s="12"/>
      <c r="BD383" s="12"/>
      <c r="BE383" s="12"/>
      <c r="BF383" s="12"/>
      <c r="BG383" s="12"/>
      <c r="BH383" s="12"/>
    </row>
    <row r="384" spans="1:60" ht="28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BA384" s="12"/>
      <c r="BB384" s="12"/>
      <c r="BC384" s="12"/>
      <c r="BD384" s="12"/>
      <c r="BE384" s="12"/>
      <c r="BF384" s="12"/>
      <c r="BG384" s="12"/>
      <c r="BH384" s="12"/>
    </row>
    <row r="385" spans="1:60" ht="28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BA385" s="12"/>
      <c r="BB385" s="12"/>
      <c r="BC385" s="12"/>
      <c r="BD385" s="12"/>
      <c r="BE385" s="12"/>
      <c r="BF385" s="12"/>
      <c r="BG385" s="12"/>
      <c r="BH385" s="12"/>
    </row>
    <row r="386" spans="1:60" ht="28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BA386" s="12"/>
      <c r="BB386" s="12"/>
      <c r="BC386" s="12"/>
      <c r="BD386" s="12"/>
      <c r="BE386" s="12"/>
      <c r="BF386" s="12"/>
      <c r="BG386" s="12"/>
      <c r="BH386" s="12"/>
    </row>
    <row r="387" spans="1:60" ht="28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BA387" s="12"/>
      <c r="BB387" s="12"/>
      <c r="BC387" s="12"/>
      <c r="BD387" s="12"/>
      <c r="BE387" s="12"/>
      <c r="BF387" s="12"/>
      <c r="BG387" s="12"/>
      <c r="BH387" s="12"/>
    </row>
    <row r="388" spans="1:60" ht="28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BA388" s="12"/>
      <c r="BB388" s="12"/>
      <c r="BC388" s="12"/>
      <c r="BD388" s="12"/>
      <c r="BE388" s="12"/>
      <c r="BF388" s="12"/>
      <c r="BG388" s="12"/>
      <c r="BH388" s="12"/>
    </row>
    <row r="389" spans="1:60" ht="28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BA389" s="12"/>
      <c r="BB389" s="12"/>
      <c r="BC389" s="12"/>
      <c r="BD389" s="12"/>
      <c r="BE389" s="12"/>
      <c r="BF389" s="12"/>
      <c r="BG389" s="12"/>
      <c r="BH389" s="12"/>
    </row>
    <row r="390" spans="1:60" ht="28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BA390" s="12"/>
      <c r="BB390" s="12"/>
      <c r="BC390" s="12"/>
      <c r="BD390" s="12"/>
      <c r="BE390" s="12"/>
      <c r="BF390" s="12"/>
      <c r="BG390" s="12"/>
      <c r="BH390" s="12"/>
    </row>
    <row r="391" spans="1:60" ht="28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BA391" s="12"/>
      <c r="BB391" s="12"/>
      <c r="BC391" s="12"/>
      <c r="BD391" s="12"/>
      <c r="BE391" s="12"/>
      <c r="BF391" s="12"/>
      <c r="BG391" s="12"/>
      <c r="BH391" s="12"/>
    </row>
    <row r="392" spans="1:60" ht="28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BA392" s="12"/>
      <c r="BB392" s="12"/>
      <c r="BC392" s="12"/>
      <c r="BD392" s="12"/>
      <c r="BE392" s="12"/>
      <c r="BF392" s="12"/>
      <c r="BG392" s="12"/>
      <c r="BH392" s="12"/>
    </row>
    <row r="393" spans="1:60" ht="28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BA393" s="12"/>
      <c r="BB393" s="12"/>
      <c r="BC393" s="12"/>
      <c r="BD393" s="12"/>
      <c r="BE393" s="12"/>
      <c r="BF393" s="12"/>
      <c r="BG393" s="12"/>
      <c r="BH393" s="12"/>
    </row>
    <row r="394" spans="1:60" ht="28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BA394" s="12"/>
      <c r="BB394" s="12"/>
      <c r="BC394" s="12"/>
      <c r="BD394" s="12"/>
      <c r="BE394" s="12"/>
      <c r="BF394" s="12"/>
      <c r="BG394" s="12"/>
      <c r="BH394" s="12"/>
    </row>
    <row r="395" spans="1:60" ht="28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BA395" s="12"/>
      <c r="BB395" s="12"/>
      <c r="BC395" s="12"/>
      <c r="BD395" s="12"/>
      <c r="BE395" s="12"/>
      <c r="BF395" s="12"/>
      <c r="BG395" s="12"/>
      <c r="BH395" s="12"/>
    </row>
    <row r="396" spans="1:60" ht="28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BA396" s="12"/>
      <c r="BB396" s="12"/>
      <c r="BC396" s="12"/>
      <c r="BD396" s="12"/>
      <c r="BE396" s="12"/>
      <c r="BF396" s="12"/>
      <c r="BG396" s="12"/>
      <c r="BH396" s="12"/>
    </row>
    <row r="397" spans="1:60" ht="28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BA397" s="12"/>
      <c r="BB397" s="12"/>
      <c r="BC397" s="12"/>
      <c r="BD397" s="12"/>
      <c r="BE397" s="12"/>
      <c r="BF397" s="12"/>
      <c r="BG397" s="12"/>
      <c r="BH397" s="12"/>
    </row>
    <row r="398" spans="1:60" ht="28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BA398" s="12"/>
      <c r="BB398" s="12"/>
      <c r="BC398" s="12"/>
      <c r="BD398" s="12"/>
      <c r="BE398" s="12"/>
      <c r="BF398" s="12"/>
      <c r="BG398" s="12"/>
      <c r="BH398" s="12"/>
    </row>
    <row r="399" spans="1:60" ht="28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BA399" s="12"/>
      <c r="BB399" s="12"/>
      <c r="BC399" s="12"/>
      <c r="BD399" s="12"/>
      <c r="BE399" s="12"/>
      <c r="BF399" s="12"/>
      <c r="BG399" s="12"/>
      <c r="BH399" s="12"/>
    </row>
    <row r="400" spans="1:60" ht="28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BA400" s="12"/>
      <c r="BB400" s="12"/>
      <c r="BC400" s="12"/>
      <c r="BD400" s="12"/>
      <c r="BE400" s="12"/>
      <c r="BF400" s="12"/>
      <c r="BG400" s="12"/>
      <c r="BH400" s="12"/>
    </row>
    <row r="401" spans="1:60" ht="28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BA401" s="12"/>
      <c r="BB401" s="12"/>
      <c r="BC401" s="12"/>
      <c r="BD401" s="12"/>
      <c r="BE401" s="12"/>
      <c r="BF401" s="12"/>
      <c r="BG401" s="12"/>
      <c r="BH401" s="12"/>
    </row>
    <row r="402" spans="1:60" ht="28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BA402" s="12"/>
      <c r="BB402" s="12"/>
      <c r="BC402" s="12"/>
      <c r="BD402" s="12"/>
      <c r="BE402" s="12"/>
      <c r="BF402" s="12"/>
      <c r="BG402" s="12"/>
      <c r="BH402" s="12"/>
    </row>
    <row r="403" spans="1:60" ht="28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BA403" s="12"/>
      <c r="BB403" s="12"/>
      <c r="BC403" s="12"/>
      <c r="BD403" s="12"/>
      <c r="BE403" s="12"/>
      <c r="BF403" s="12"/>
      <c r="BG403" s="12"/>
      <c r="BH403" s="12"/>
    </row>
    <row r="404" spans="1:60" ht="28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BA404" s="12"/>
      <c r="BB404" s="12"/>
      <c r="BC404" s="12"/>
      <c r="BD404" s="12"/>
      <c r="BE404" s="12"/>
      <c r="BF404" s="12"/>
      <c r="BG404" s="12"/>
      <c r="BH404" s="12"/>
    </row>
    <row r="405" spans="1:60" ht="28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BA405" s="12"/>
      <c r="BB405" s="12"/>
      <c r="BC405" s="12"/>
      <c r="BD405" s="12"/>
      <c r="BE405" s="12"/>
      <c r="BF405" s="12"/>
      <c r="BG405" s="12"/>
      <c r="BH405" s="12"/>
    </row>
    <row r="406" spans="1:60" ht="28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BA406" s="12"/>
      <c r="BB406" s="12"/>
      <c r="BC406" s="12"/>
      <c r="BD406" s="12"/>
      <c r="BE406" s="12"/>
      <c r="BF406" s="12"/>
      <c r="BG406" s="12"/>
      <c r="BH406" s="12"/>
    </row>
    <row r="407" spans="1:60" ht="28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BA407" s="12"/>
      <c r="BB407" s="12"/>
      <c r="BC407" s="12"/>
      <c r="BD407" s="12"/>
      <c r="BE407" s="12"/>
      <c r="BF407" s="12"/>
      <c r="BG407" s="12"/>
      <c r="BH407" s="12"/>
    </row>
    <row r="408" spans="1:60" ht="28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BA408" s="12"/>
      <c r="BB408" s="12"/>
      <c r="BC408" s="12"/>
      <c r="BD408" s="12"/>
      <c r="BE408" s="12"/>
      <c r="BF408" s="12"/>
      <c r="BG408" s="12"/>
      <c r="BH408" s="12"/>
    </row>
    <row r="409" spans="1:60" ht="28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BA409" s="12"/>
      <c r="BB409" s="12"/>
      <c r="BC409" s="12"/>
      <c r="BD409" s="12"/>
      <c r="BE409" s="12"/>
      <c r="BF409" s="12"/>
      <c r="BG409" s="12"/>
      <c r="BH409" s="12"/>
    </row>
    <row r="410" spans="1:60" ht="28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BA410" s="12"/>
      <c r="BB410" s="12"/>
      <c r="BC410" s="12"/>
      <c r="BD410" s="12"/>
      <c r="BE410" s="12"/>
      <c r="BF410" s="12"/>
      <c r="BG410" s="12"/>
      <c r="BH410" s="12"/>
    </row>
    <row r="411" spans="1:60" ht="28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BA411" s="12"/>
      <c r="BB411" s="12"/>
      <c r="BC411" s="12"/>
      <c r="BD411" s="12"/>
      <c r="BE411" s="12"/>
      <c r="BF411" s="12"/>
      <c r="BG411" s="12"/>
      <c r="BH411" s="12"/>
    </row>
    <row r="412" spans="1:60" ht="28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BA412" s="12"/>
      <c r="BB412" s="12"/>
      <c r="BC412" s="12"/>
      <c r="BD412" s="12"/>
      <c r="BE412" s="12"/>
      <c r="BF412" s="12"/>
      <c r="BG412" s="12"/>
      <c r="BH412" s="12"/>
    </row>
    <row r="413" spans="1:60" ht="28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BA413" s="12"/>
      <c r="BB413" s="12"/>
      <c r="BC413" s="12"/>
      <c r="BD413" s="12"/>
      <c r="BE413" s="12"/>
      <c r="BF413" s="12"/>
      <c r="BG413" s="12"/>
      <c r="BH413" s="12"/>
    </row>
    <row r="414" spans="1:60" ht="28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BA414" s="12"/>
      <c r="BB414" s="12"/>
      <c r="BC414" s="12"/>
      <c r="BD414" s="12"/>
      <c r="BE414" s="12"/>
      <c r="BF414" s="12"/>
      <c r="BG414" s="12"/>
      <c r="BH414" s="12"/>
    </row>
    <row r="415" spans="1:60" ht="28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BA415" s="12"/>
      <c r="BB415" s="12"/>
      <c r="BC415" s="12"/>
      <c r="BD415" s="12"/>
      <c r="BE415" s="12"/>
      <c r="BF415" s="12"/>
      <c r="BG415" s="12"/>
      <c r="BH415" s="12"/>
    </row>
    <row r="416" spans="1:60" ht="28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BA416" s="12"/>
      <c r="BB416" s="12"/>
      <c r="BC416" s="12"/>
      <c r="BD416" s="12"/>
      <c r="BE416" s="12"/>
      <c r="BF416" s="12"/>
      <c r="BG416" s="12"/>
      <c r="BH416" s="12"/>
    </row>
    <row r="417" spans="1:60" ht="28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BA417" s="12"/>
      <c r="BB417" s="12"/>
      <c r="BC417" s="12"/>
      <c r="BD417" s="12"/>
      <c r="BE417" s="12"/>
      <c r="BF417" s="12"/>
      <c r="BG417" s="12"/>
      <c r="BH417" s="12"/>
    </row>
    <row r="418" spans="1:60" ht="28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BA418" s="12"/>
      <c r="BB418" s="12"/>
      <c r="BC418" s="12"/>
      <c r="BD418" s="12"/>
      <c r="BE418" s="12"/>
      <c r="BF418" s="12"/>
      <c r="BG418" s="12"/>
      <c r="BH418" s="12"/>
    </row>
    <row r="419" spans="1:60" ht="28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BA419" s="12"/>
      <c r="BB419" s="12"/>
      <c r="BC419" s="12"/>
      <c r="BD419" s="12"/>
      <c r="BE419" s="12"/>
      <c r="BF419" s="12"/>
      <c r="BG419" s="12"/>
      <c r="BH419" s="12"/>
    </row>
    <row r="420" spans="1:60" ht="28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BA420" s="12"/>
      <c r="BB420" s="12"/>
      <c r="BC420" s="12"/>
      <c r="BD420" s="12"/>
      <c r="BE420" s="12"/>
      <c r="BF420" s="12"/>
      <c r="BG420" s="12"/>
      <c r="BH420" s="12"/>
    </row>
    <row r="421" spans="1:60" ht="28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BA421" s="12"/>
      <c r="BB421" s="12"/>
      <c r="BC421" s="12"/>
      <c r="BD421" s="12"/>
      <c r="BE421" s="12"/>
      <c r="BF421" s="12"/>
      <c r="BG421" s="12"/>
      <c r="BH421" s="12"/>
    </row>
    <row r="422" spans="1:60" ht="28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BA422" s="12"/>
      <c r="BB422" s="12"/>
      <c r="BC422" s="12"/>
      <c r="BD422" s="12"/>
      <c r="BE422" s="12"/>
      <c r="BF422" s="12"/>
      <c r="BG422" s="12"/>
      <c r="BH422" s="12"/>
    </row>
    <row r="423" spans="1:60" ht="28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BA423" s="12"/>
      <c r="BB423" s="12"/>
      <c r="BC423" s="12"/>
      <c r="BD423" s="12"/>
      <c r="BE423" s="12"/>
      <c r="BF423" s="12"/>
      <c r="BG423" s="12"/>
      <c r="BH423" s="12"/>
    </row>
    <row r="424" spans="1:60" ht="28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BA424" s="12"/>
      <c r="BB424" s="12"/>
      <c r="BC424" s="12"/>
      <c r="BD424" s="12"/>
      <c r="BE424" s="12"/>
      <c r="BF424" s="12"/>
      <c r="BG424" s="12"/>
      <c r="BH424" s="12"/>
    </row>
    <row r="425" spans="1:60" ht="28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BA425" s="12"/>
      <c r="BB425" s="12"/>
      <c r="BC425" s="12"/>
      <c r="BD425" s="12"/>
      <c r="BE425" s="12"/>
      <c r="BF425" s="12"/>
      <c r="BG425" s="12"/>
      <c r="BH425" s="12"/>
    </row>
    <row r="426" spans="1:60" ht="28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BA426" s="12"/>
      <c r="BB426" s="12"/>
      <c r="BC426" s="12"/>
      <c r="BD426" s="12"/>
      <c r="BE426" s="12"/>
      <c r="BF426" s="12"/>
      <c r="BG426" s="12"/>
      <c r="BH426" s="12"/>
    </row>
    <row r="427" spans="1:60" ht="28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BA427" s="12"/>
      <c r="BB427" s="12"/>
      <c r="BC427" s="12"/>
      <c r="BD427" s="12"/>
      <c r="BE427" s="12"/>
      <c r="BF427" s="12"/>
      <c r="BG427" s="12"/>
      <c r="BH427" s="12"/>
    </row>
    <row r="428" spans="1:60" ht="28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BA428" s="12"/>
      <c r="BB428" s="12"/>
      <c r="BC428" s="12"/>
      <c r="BD428" s="12"/>
      <c r="BE428" s="12"/>
      <c r="BF428" s="12"/>
      <c r="BG428" s="12"/>
      <c r="BH428" s="12"/>
    </row>
    <row r="429" spans="1:60" ht="28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BA429" s="12"/>
      <c r="BB429" s="12"/>
      <c r="BC429" s="12"/>
      <c r="BD429" s="12"/>
      <c r="BE429" s="12"/>
      <c r="BF429" s="12"/>
      <c r="BG429" s="12"/>
      <c r="BH429" s="12"/>
    </row>
    <row r="430" spans="1:60" ht="28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BA430" s="12"/>
      <c r="BB430" s="12"/>
      <c r="BC430" s="12"/>
      <c r="BD430" s="12"/>
      <c r="BE430" s="12"/>
      <c r="BF430" s="12"/>
      <c r="BG430" s="12"/>
      <c r="BH430" s="12"/>
    </row>
    <row r="431" spans="1:60" ht="28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BA431" s="12"/>
      <c r="BB431" s="12"/>
      <c r="BC431" s="12"/>
      <c r="BD431" s="12"/>
      <c r="BE431" s="12"/>
      <c r="BF431" s="12"/>
      <c r="BG431" s="12"/>
      <c r="BH431" s="12"/>
    </row>
    <row r="432" spans="1:60" ht="28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BA432" s="12"/>
      <c r="BB432" s="12"/>
      <c r="BC432" s="12"/>
      <c r="BD432" s="12"/>
      <c r="BE432" s="12"/>
      <c r="BF432" s="12"/>
      <c r="BG432" s="12"/>
      <c r="BH432" s="12"/>
    </row>
    <row r="433" spans="1:60" ht="28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BA433" s="12"/>
      <c r="BB433" s="12"/>
      <c r="BC433" s="12"/>
      <c r="BD433" s="12"/>
      <c r="BE433" s="12"/>
      <c r="BF433" s="12"/>
      <c r="BG433" s="12"/>
      <c r="BH433" s="12"/>
    </row>
    <row r="434" spans="1:60" ht="28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BA434" s="12"/>
      <c r="BB434" s="12"/>
      <c r="BC434" s="12"/>
      <c r="BD434" s="12"/>
      <c r="BE434" s="12"/>
      <c r="BF434" s="12"/>
      <c r="BG434" s="12"/>
      <c r="BH434" s="12"/>
    </row>
    <row r="435" spans="1:60" ht="28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BA435" s="12"/>
      <c r="BB435" s="12"/>
      <c r="BC435" s="12"/>
      <c r="BD435" s="12"/>
      <c r="BE435" s="12"/>
      <c r="BF435" s="12"/>
      <c r="BG435" s="12"/>
      <c r="BH435" s="12"/>
    </row>
    <row r="436" spans="1:60" ht="28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BA436" s="12"/>
      <c r="BB436" s="12"/>
      <c r="BC436" s="12"/>
      <c r="BD436" s="12"/>
      <c r="BE436" s="12"/>
      <c r="BF436" s="12"/>
      <c r="BG436" s="12"/>
      <c r="BH436" s="12"/>
    </row>
    <row r="437" spans="1:60" ht="28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BA437" s="12"/>
      <c r="BB437" s="12"/>
      <c r="BC437" s="12"/>
      <c r="BD437" s="12"/>
      <c r="BE437" s="12"/>
      <c r="BF437" s="12"/>
      <c r="BG437" s="12"/>
      <c r="BH437" s="12"/>
    </row>
    <row r="438" spans="1:60" ht="28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BA438" s="12"/>
      <c r="BB438" s="12"/>
      <c r="BC438" s="12"/>
      <c r="BD438" s="12"/>
      <c r="BE438" s="12"/>
      <c r="BF438" s="12"/>
      <c r="BG438" s="12"/>
      <c r="BH438" s="12"/>
    </row>
    <row r="439" spans="1:60" ht="28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BA439" s="12"/>
      <c r="BB439" s="12"/>
      <c r="BC439" s="12"/>
      <c r="BD439" s="12"/>
      <c r="BE439" s="12"/>
      <c r="BF439" s="12"/>
      <c r="BG439" s="12"/>
      <c r="BH439" s="12"/>
    </row>
    <row r="440" spans="1:60" ht="28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BA440" s="12"/>
      <c r="BB440" s="12"/>
      <c r="BC440" s="12"/>
      <c r="BD440" s="12"/>
      <c r="BE440" s="12"/>
      <c r="BF440" s="12"/>
      <c r="BG440" s="12"/>
      <c r="BH440" s="12"/>
    </row>
    <row r="441" spans="1:60" ht="28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BA441" s="12"/>
      <c r="BB441" s="12"/>
      <c r="BC441" s="12"/>
      <c r="BD441" s="12"/>
      <c r="BE441" s="12"/>
      <c r="BF441" s="12"/>
      <c r="BG441" s="12"/>
      <c r="BH441" s="12"/>
    </row>
    <row r="442" spans="1:60" ht="28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BA442" s="12"/>
      <c r="BB442" s="12"/>
      <c r="BC442" s="12"/>
      <c r="BD442" s="12"/>
      <c r="BE442" s="12"/>
      <c r="BF442" s="12"/>
      <c r="BG442" s="12"/>
      <c r="BH442" s="12"/>
    </row>
    <row r="443" spans="1:60" ht="28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BA443" s="12"/>
      <c r="BB443" s="12"/>
      <c r="BC443" s="12"/>
      <c r="BD443" s="12"/>
      <c r="BE443" s="12"/>
      <c r="BF443" s="12"/>
      <c r="BG443" s="12"/>
      <c r="BH443" s="12"/>
    </row>
    <row r="444" spans="1:60" ht="28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BA444" s="12"/>
      <c r="BB444" s="12"/>
      <c r="BC444" s="12"/>
      <c r="BD444" s="12"/>
      <c r="BE444" s="12"/>
      <c r="BF444" s="12"/>
      <c r="BG444" s="12"/>
      <c r="BH444" s="12"/>
    </row>
    <row r="445" spans="1:60" ht="28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BA445" s="12"/>
      <c r="BB445" s="12"/>
      <c r="BC445" s="12"/>
      <c r="BD445" s="12"/>
      <c r="BE445" s="12"/>
      <c r="BF445" s="12"/>
      <c r="BG445" s="12"/>
      <c r="BH445" s="12"/>
    </row>
    <row r="446" spans="1:60" ht="28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BA446" s="12"/>
      <c r="BB446" s="12"/>
      <c r="BC446" s="12"/>
      <c r="BD446" s="12"/>
      <c r="BE446" s="12"/>
      <c r="BF446" s="12"/>
      <c r="BG446" s="12"/>
      <c r="BH446" s="12"/>
    </row>
    <row r="447" spans="1:60" ht="28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BA447" s="12"/>
      <c r="BB447" s="12"/>
      <c r="BC447" s="12"/>
      <c r="BD447" s="12"/>
      <c r="BE447" s="12"/>
      <c r="BF447" s="12"/>
      <c r="BG447" s="12"/>
      <c r="BH447" s="12"/>
    </row>
    <row r="448" spans="1:60" ht="28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BA448" s="12"/>
      <c r="BB448" s="12"/>
      <c r="BC448" s="12"/>
      <c r="BD448" s="12"/>
      <c r="BE448" s="12"/>
      <c r="BF448" s="12"/>
      <c r="BG448" s="12"/>
      <c r="BH448" s="12"/>
    </row>
    <row r="449" spans="1:60" ht="28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BA449" s="12"/>
      <c r="BB449" s="12"/>
      <c r="BC449" s="12"/>
      <c r="BD449" s="12"/>
      <c r="BE449" s="12"/>
      <c r="BF449" s="12"/>
      <c r="BG449" s="12"/>
      <c r="BH449" s="12"/>
    </row>
    <row r="450" spans="1:60" ht="28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BA450" s="12"/>
      <c r="BB450" s="12"/>
      <c r="BC450" s="12"/>
      <c r="BD450" s="12"/>
      <c r="BE450" s="12"/>
      <c r="BF450" s="12"/>
      <c r="BG450" s="12"/>
      <c r="BH450" s="12"/>
    </row>
    <row r="451" spans="1:60" ht="28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BA451" s="12"/>
      <c r="BB451" s="12"/>
      <c r="BC451" s="12"/>
      <c r="BD451" s="12"/>
      <c r="BE451" s="12"/>
      <c r="BF451" s="12"/>
      <c r="BG451" s="12"/>
      <c r="BH451" s="12"/>
    </row>
    <row r="452" spans="1:60" ht="28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BA452" s="12"/>
      <c r="BB452" s="12"/>
      <c r="BC452" s="12"/>
      <c r="BD452" s="12"/>
      <c r="BE452" s="12"/>
      <c r="BF452" s="12"/>
      <c r="BG452" s="12"/>
      <c r="BH452" s="12"/>
    </row>
    <row r="453" spans="1:60" ht="28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BA453" s="12"/>
      <c r="BB453" s="12"/>
      <c r="BC453" s="12"/>
      <c r="BD453" s="12"/>
      <c r="BE453" s="12"/>
      <c r="BF453" s="12"/>
      <c r="BG453" s="12"/>
      <c r="BH453" s="12"/>
    </row>
    <row r="454" spans="1:60" ht="28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BA454" s="12"/>
      <c r="BB454" s="12"/>
      <c r="BC454" s="12"/>
      <c r="BD454" s="12"/>
      <c r="BE454" s="12"/>
      <c r="BF454" s="12"/>
      <c r="BG454" s="12"/>
      <c r="BH454" s="12"/>
    </row>
    <row r="455" spans="1:60" ht="28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BA455" s="12"/>
      <c r="BB455" s="12"/>
      <c r="BC455" s="12"/>
      <c r="BD455" s="12"/>
      <c r="BE455" s="12"/>
      <c r="BF455" s="12"/>
      <c r="BG455" s="12"/>
      <c r="BH455" s="12"/>
    </row>
    <row r="456" spans="1:60" ht="28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BA456" s="12"/>
      <c r="BB456" s="12"/>
      <c r="BC456" s="12"/>
      <c r="BD456" s="12"/>
      <c r="BE456" s="12"/>
      <c r="BF456" s="12"/>
      <c r="BG456" s="12"/>
      <c r="BH456" s="12"/>
    </row>
    <row r="457" spans="1:60" ht="28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BA457" s="12"/>
      <c r="BB457" s="12"/>
      <c r="BC457" s="12"/>
      <c r="BD457" s="12"/>
      <c r="BE457" s="12"/>
      <c r="BF457" s="12"/>
      <c r="BG457" s="12"/>
      <c r="BH457" s="12"/>
    </row>
    <row r="458" spans="1:60" ht="28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BA458" s="12"/>
      <c r="BB458" s="12"/>
      <c r="BC458" s="12"/>
      <c r="BD458" s="12"/>
      <c r="BE458" s="12"/>
      <c r="BF458" s="12"/>
      <c r="BG458" s="12"/>
      <c r="BH458" s="12"/>
    </row>
    <row r="459" spans="1:60" ht="28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BA459" s="12"/>
      <c r="BB459" s="12"/>
      <c r="BC459" s="12"/>
      <c r="BD459" s="12"/>
      <c r="BE459" s="12"/>
      <c r="BF459" s="12"/>
      <c r="BG459" s="12"/>
      <c r="BH459" s="12"/>
    </row>
    <row r="460" spans="1:60" ht="28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BA460" s="12"/>
      <c r="BB460" s="12"/>
      <c r="BC460" s="12"/>
      <c r="BD460" s="12"/>
      <c r="BE460" s="12"/>
      <c r="BF460" s="12"/>
      <c r="BG460" s="12"/>
      <c r="BH460" s="12"/>
    </row>
    <row r="461" spans="1:60" ht="28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BA461" s="12"/>
      <c r="BB461" s="12"/>
      <c r="BC461" s="12"/>
      <c r="BD461" s="12"/>
      <c r="BE461" s="12"/>
      <c r="BF461" s="12"/>
      <c r="BG461" s="12"/>
      <c r="BH461" s="12"/>
    </row>
    <row r="462" spans="1:60" ht="28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BA462" s="12"/>
      <c r="BB462" s="12"/>
      <c r="BC462" s="12"/>
      <c r="BD462" s="12"/>
      <c r="BE462" s="12"/>
      <c r="BF462" s="12"/>
      <c r="BG462" s="12"/>
      <c r="BH462" s="12"/>
    </row>
    <row r="463" spans="1:60" ht="28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BA463" s="12"/>
      <c r="BB463" s="12"/>
      <c r="BC463" s="12"/>
      <c r="BD463" s="12"/>
      <c r="BE463" s="12"/>
      <c r="BF463" s="12"/>
      <c r="BG463" s="12"/>
      <c r="BH463" s="12"/>
    </row>
    <row r="464" spans="1:60" ht="28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BA464" s="12"/>
      <c r="BB464" s="12"/>
      <c r="BC464" s="12"/>
      <c r="BD464" s="12"/>
      <c r="BE464" s="12"/>
      <c r="BF464" s="12"/>
      <c r="BG464" s="12"/>
      <c r="BH464" s="12"/>
    </row>
    <row r="465" spans="1:60" ht="28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BA465" s="12"/>
      <c r="BB465" s="12"/>
      <c r="BC465" s="12"/>
      <c r="BD465" s="12"/>
      <c r="BE465" s="12"/>
      <c r="BF465" s="12"/>
      <c r="BG465" s="12"/>
      <c r="BH465" s="12"/>
    </row>
  </sheetData>
  <sheetProtection algorithmName="SHA-512" hashValue="nj2OvMbaJhxuSF3WawOxjUWY0Jc0Tkgre10hzqrmf0edDX0Ria7yFRQjqgEfGQNYvLFBeUcU03Y1fM2yrhXNhg==" saltValue="y7DgN539vulsNzA2YuvyCw==" spinCount="100000" sheet="1" formatCells="0" formatColumns="0" formatRows="0" insertColumns="0" insertRows="0" insertHyperlinks="0" deleteColumns="0" deleteRows="0" sort="0" autoFilter="0" pivotTables="0"/>
  <mergeCells count="11">
    <mergeCell ref="B1:AA2"/>
    <mergeCell ref="C6:G6"/>
    <mergeCell ref="M6:Q6"/>
    <mergeCell ref="R6:V6"/>
    <mergeCell ref="H6:L6"/>
    <mergeCell ref="W6:AA6"/>
    <mergeCell ref="R29:R36"/>
    <mergeCell ref="W29:W36"/>
    <mergeCell ref="C29:C36"/>
    <mergeCell ref="H29:H36"/>
    <mergeCell ref="M29:M36"/>
  </mergeCells>
  <phoneticPr fontId="4" type="noConversion"/>
  <pageMargins left="0.24" right="0.18" top="0.49" bottom="0.45" header="0.37" footer="0.37"/>
  <pageSetup paperSize="9" scale="45" orientation="landscape" verticalDpi="0" r:id="rId1"/>
  <headerFooter alignWithMargins="0"/>
  <colBreaks count="1" manualBreakCount="1">
    <brk id="27" max="1048575" man="1"/>
  </colBreaks>
  <ignoredErrors>
    <ignoredError sqref="H22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Прайс двери</vt:lpstr>
      <vt:lpstr>Накладки</vt:lpstr>
      <vt:lpstr>Прайс на ковку</vt:lpstr>
      <vt:lpstr>складская програма пленок</vt:lpstr>
      <vt:lpstr>заказные пленки АРТЕЛЬ</vt:lpstr>
      <vt:lpstr>заказные пленки Весь Декор</vt:lpstr>
      <vt:lpstr>сетка нест. одностворки</vt:lpstr>
      <vt:lpstr>сетка нест. двухстворки</vt:lpstr>
      <vt:lpstr>'Прайс двери'!Область_печати</vt:lpstr>
      <vt:lpstr>'сетка нест. двухстворки'!Область_печати</vt:lpstr>
      <vt:lpstr>'сетка нест. одностворки'!Область_печати</vt:lpstr>
      <vt:lpstr>'складская програма пленок'!Область_печати</vt:lpstr>
    </vt:vector>
  </TitlesOfParts>
  <Company>Lacossta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Lacossta-new</cp:lastModifiedBy>
  <cp:lastPrinted>2020-10-01T08:39:17Z</cp:lastPrinted>
  <dcterms:created xsi:type="dcterms:W3CDTF">2011-09-08T14:10:55Z</dcterms:created>
  <dcterms:modified xsi:type="dcterms:W3CDTF">2020-12-02T14:28:37Z</dcterms:modified>
</cp:coreProperties>
</file>